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Anexo TGR" sheetId="3" r:id="rId1"/>
    <sheet name="Planilla Dipres-Tesorería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0" i="4" l="1"/>
  <c r="H60" i="4"/>
  <c r="G60" i="4"/>
  <c r="F60" i="4"/>
  <c r="E60" i="4"/>
  <c r="K60" i="4"/>
  <c r="J27" i="4"/>
  <c r="J11" i="4"/>
  <c r="J56" i="4"/>
  <c r="J17" i="4"/>
  <c r="J38" i="4"/>
  <c r="J47" i="4"/>
  <c r="J40" i="4"/>
  <c r="J50" i="4"/>
  <c r="J36" i="4"/>
  <c r="J59" i="4"/>
  <c r="J48" i="4"/>
  <c r="J20" i="4"/>
  <c r="J15" i="4"/>
  <c r="J52" i="4"/>
  <c r="J41" i="4"/>
  <c r="J23" i="4"/>
  <c r="J57" i="4"/>
  <c r="J51" i="4"/>
  <c r="J58" i="4"/>
  <c r="J29" i="4"/>
  <c r="J46" i="4"/>
  <c r="J54" i="4"/>
  <c r="J24" i="4"/>
  <c r="J53" i="4"/>
  <c r="J16" i="4"/>
  <c r="J33" i="4"/>
  <c r="J37" i="4"/>
  <c r="J6" i="4"/>
  <c r="J60" i="4" s="1"/>
  <c r="J18" i="4"/>
  <c r="J9" i="4"/>
  <c r="J22" i="4"/>
  <c r="J44" i="4"/>
  <c r="J43" i="4"/>
  <c r="J30" i="4"/>
  <c r="J8" i="4"/>
  <c r="J34" i="4"/>
  <c r="J19" i="4"/>
  <c r="J10" i="4"/>
  <c r="J12" i="4"/>
  <c r="J42" i="4"/>
  <c r="J28" i="4"/>
  <c r="J14" i="4"/>
  <c r="J35" i="4"/>
  <c r="J32" i="4"/>
  <c r="J45" i="4"/>
  <c r="J31" i="4"/>
  <c r="J26" i="4"/>
  <c r="J55" i="4"/>
  <c r="J39" i="4"/>
  <c r="J7" i="4"/>
  <c r="J49" i="4"/>
  <c r="J13" i="4"/>
  <c r="J21" i="4"/>
  <c r="J25" i="4"/>
  <c r="E60" i="3" l="1"/>
</calcChain>
</file>

<file path=xl/sharedStrings.xml><?xml version="1.0" encoding="utf-8"?>
<sst xmlns="http://schemas.openxmlformats.org/spreadsheetml/2006/main" count="348" uniqueCount="139">
  <si>
    <t>N° Región</t>
  </si>
  <si>
    <t>Rut Municipalidad</t>
  </si>
  <si>
    <t>Id Conara</t>
  </si>
  <si>
    <t>Municipio</t>
  </si>
  <si>
    <t>Bonificación Adicional (UF)</t>
  </si>
  <si>
    <t>Bonificación Trabajo Pesado (UF)</t>
  </si>
  <si>
    <t>14</t>
  </si>
  <si>
    <t>69201200-3</t>
  </si>
  <si>
    <t>PANGUIPULLI</t>
  </si>
  <si>
    <t>09</t>
  </si>
  <si>
    <t>69180100-4</t>
  </si>
  <si>
    <t>ANGOL</t>
  </si>
  <si>
    <t>01</t>
  </si>
  <si>
    <t>69010300-1</t>
  </si>
  <si>
    <t>IQUIQUE</t>
  </si>
  <si>
    <t>15</t>
  </si>
  <si>
    <t>69010100-9</t>
  </si>
  <si>
    <t>ARICA</t>
  </si>
  <si>
    <t>69210500-1</t>
  </si>
  <si>
    <t>PURRANQUE</t>
  </si>
  <si>
    <t>05</t>
  </si>
  <si>
    <t>69061200-3</t>
  </si>
  <si>
    <t>OLMUÉ</t>
  </si>
  <si>
    <t>69255200-8</t>
  </si>
  <si>
    <t>LO BARNECHEA</t>
  </si>
  <si>
    <t>04</t>
  </si>
  <si>
    <t>69040600-4</t>
  </si>
  <si>
    <t>PAIGUANO</t>
  </si>
  <si>
    <t>13</t>
  </si>
  <si>
    <t>69254800-0</t>
  </si>
  <si>
    <t>RECOLETA</t>
  </si>
  <si>
    <t>69073400-1</t>
  </si>
  <si>
    <t>SAN ANTONIO</t>
  </si>
  <si>
    <t>08</t>
  </si>
  <si>
    <t>69170100-K</t>
  </si>
  <si>
    <t>LOS ÁNGELES</t>
  </si>
  <si>
    <t>06</t>
  </si>
  <si>
    <t>69090200-1</t>
  </si>
  <si>
    <t>PLACILLA</t>
  </si>
  <si>
    <t>69061500-2</t>
  </si>
  <si>
    <t>VILLA ALEMANA</t>
  </si>
  <si>
    <t>10</t>
  </si>
  <si>
    <t>69230300-8</t>
  </si>
  <si>
    <t>DALCAHUE</t>
  </si>
  <si>
    <t>69191200-0</t>
  </si>
  <si>
    <t>GORBEA</t>
  </si>
  <si>
    <t>69150800-5</t>
  </si>
  <si>
    <t>TALCAHUANO</t>
  </si>
  <si>
    <t>69070700-4</t>
  </si>
  <si>
    <t>LA FLORIDA</t>
  </si>
  <si>
    <t>16</t>
  </si>
  <si>
    <t>69140500-1</t>
  </si>
  <si>
    <t>SAN CARLOS</t>
  </si>
  <si>
    <t>07</t>
  </si>
  <si>
    <t>69100700-6</t>
  </si>
  <si>
    <t>VICHUQUÉN</t>
  </si>
  <si>
    <t>69071500-7</t>
  </si>
  <si>
    <t>COLINA</t>
  </si>
  <si>
    <t>69141700-K</t>
  </si>
  <si>
    <t>EL CARMEN</t>
  </si>
  <si>
    <t>69150100-0</t>
  </si>
  <si>
    <t>TOMÉ</t>
  </si>
  <si>
    <t>03</t>
  </si>
  <si>
    <t>69030500-3</t>
  </si>
  <si>
    <t>VALLENAR</t>
  </si>
  <si>
    <t>69160600-7</t>
  </si>
  <si>
    <t>CONTULMO</t>
  </si>
  <si>
    <t>69072900-8</t>
  </si>
  <si>
    <t>MELIPILLA</t>
  </si>
  <si>
    <t>69190500-4</t>
  </si>
  <si>
    <t>CARAHUE</t>
  </si>
  <si>
    <t>69220200-7</t>
  </si>
  <si>
    <t>PUERTO VARAS</t>
  </si>
  <si>
    <t>69130300-4</t>
  </si>
  <si>
    <t>LINARES</t>
  </si>
  <si>
    <t>69181000-3</t>
  </si>
  <si>
    <t>CURACAUTÍN</t>
  </si>
  <si>
    <t>69130100-1</t>
  </si>
  <si>
    <t>SAN JAVIER</t>
  </si>
  <si>
    <t>69220800-5</t>
  </si>
  <si>
    <t>LOS MUERMOS</t>
  </si>
  <si>
    <t>69150600-2</t>
  </si>
  <si>
    <t>HUALQUI</t>
  </si>
  <si>
    <t>69081000-K</t>
  </si>
  <si>
    <t>SAN VICENTE</t>
  </si>
  <si>
    <t>69041400-7</t>
  </si>
  <si>
    <t>SALAMANCA</t>
  </si>
  <si>
    <t>69220600-2</t>
  </si>
  <si>
    <t>CALBUCO</t>
  </si>
  <si>
    <t>69254100-6</t>
  </si>
  <si>
    <t>LO PRADO</t>
  </si>
  <si>
    <t>69230400-4</t>
  </si>
  <si>
    <t>CASTRO</t>
  </si>
  <si>
    <t>69051400-1</t>
  </si>
  <si>
    <t>SAN ESTEBAN</t>
  </si>
  <si>
    <t>69200100-1</t>
  </si>
  <si>
    <t>VALDIVIA</t>
  </si>
  <si>
    <t>69130800-6</t>
  </si>
  <si>
    <t>RETIRO</t>
  </si>
  <si>
    <t>69080700-9</t>
  </si>
  <si>
    <t>COLTAUCO</t>
  </si>
  <si>
    <t>69050800-1</t>
  </si>
  <si>
    <t>PANQUEHUE</t>
  </si>
  <si>
    <t>69230500-0</t>
  </si>
  <si>
    <t>CHONCHI</t>
  </si>
  <si>
    <t>69100600-K</t>
  </si>
  <si>
    <t>HUALAÑÉ</t>
  </si>
  <si>
    <t>69040300-5</t>
  </si>
  <si>
    <t>COQUIMBO</t>
  </si>
  <si>
    <t>61955000-5</t>
  </si>
  <si>
    <t>PADRE LAS CASAS</t>
  </si>
  <si>
    <t>12</t>
  </si>
  <si>
    <t>69251300-2</t>
  </si>
  <si>
    <t>PRIMAVERA</t>
  </si>
  <si>
    <t>69130200-8</t>
  </si>
  <si>
    <t>VILLA ALEGRE</t>
  </si>
  <si>
    <t>69220300-3</t>
  </si>
  <si>
    <t>LLANQUIHUE</t>
  </si>
  <si>
    <t>69255400-0</t>
  </si>
  <si>
    <t>HUECHURABA</t>
  </si>
  <si>
    <t>69010200-5</t>
  </si>
  <si>
    <t>HUARA</t>
  </si>
  <si>
    <t>69080600-2</t>
  </si>
  <si>
    <t>DOÑIHUE</t>
  </si>
  <si>
    <t>69141100-1</t>
  </si>
  <si>
    <t>COIHUECO</t>
  </si>
  <si>
    <t>69030100-8</t>
  </si>
  <si>
    <t>CHAÑARAL</t>
  </si>
  <si>
    <t>LEY N°21.135 DE INCENTIVO AL RETIRO VOLUNTARIO MUNICIPAL</t>
  </si>
  <si>
    <t>RESOLUCIÓN N°3.822/2022 DE 03-05-2022</t>
  </si>
  <si>
    <t>Total general</t>
  </si>
  <si>
    <t>Suma de Total Bonificación Fiscal en $</t>
  </si>
  <si>
    <t>N° Beneficiarios</t>
  </si>
  <si>
    <t xml:space="preserve"> Bonificación de Antigüedad (UF)</t>
  </si>
  <si>
    <t>Total Bonificaciones de cargo fiscal $</t>
  </si>
  <si>
    <t>Cálculo</t>
  </si>
  <si>
    <t>Monto Bonificaciones en $</t>
  </si>
  <si>
    <t>Total</t>
  </si>
  <si>
    <t>VALOR UF DE 30-04-2022 $32.176,49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</si>
</sst>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1" applyFont="1"/>
    <xf numFmtId="0" fontId="3" fillId="0" borderId="0" xfId="0" applyFont="1" applyAlignment="1">
      <alignment vertical="center"/>
    </xf>
    <xf numFmtId="41" fontId="3" fillId="0" borderId="0" xfId="2" applyFont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 wrapText="1"/>
    </xf>
    <xf numFmtId="41" fontId="3" fillId="0" borderId="0" xfId="1" applyFont="1" applyAlignment="1">
      <alignment horizontal="center" vertical="center" wrapText="1"/>
    </xf>
    <xf numFmtId="41" fontId="3" fillId="0" borderId="0" xfId="1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1" fontId="2" fillId="0" borderId="1" xfId="0" applyNumberFormat="1" applyFont="1" applyBorder="1"/>
    <xf numFmtId="0" fontId="3" fillId="0" borderId="1" xfId="0" applyFont="1" applyBorder="1"/>
    <xf numFmtId="41" fontId="3" fillId="0" borderId="1" xfId="1" applyFont="1" applyBorder="1"/>
  </cellXfs>
  <cellStyles count="4">
    <cellStyle name="Millares [0]" xfId="1" builtinId="6"/>
    <cellStyle name="Millares [0] 2" xfId="2"/>
    <cellStyle name="Millares 2" xf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5:K60" totalsRowCount="1" headerRowDxfId="23" dataDxfId="22" headerRowCellStyle="Millares [0]" dataCellStyle="Millares [0]">
  <autoFilter ref="A5:K59"/>
  <tableColumns count="11">
    <tableColumn id="1" name="N° Región" totalsRowLabel="Total" dataDxfId="21" totalsRowDxfId="20"/>
    <tableColumn id="2" name="Rut Municipalidad" dataDxfId="19" totalsRowDxfId="18"/>
    <tableColumn id="3" name="Municipio" dataDxfId="17" totalsRowDxfId="16"/>
    <tableColumn id="4" name="Id Conara" dataDxfId="15" totalsRowDxfId="14"/>
    <tableColumn id="5" name="N° Beneficiarios" totalsRowFunction="sum" dataDxfId="13" totalsRowDxfId="12"/>
    <tableColumn id="6" name="Bonificación Adicional (UF)" totalsRowFunction="sum" dataDxfId="11" totalsRowDxfId="10" dataCellStyle="Millares [0]"/>
    <tableColumn id="7" name=" Bonificación de Antigüedad (UF)" totalsRowFunction="sum" dataDxfId="9" totalsRowDxfId="8" dataCellStyle="Millares [0]"/>
    <tableColumn id="8" name="Bonificación Trabajo Pesado (UF)" totalsRowFunction="sum" dataDxfId="7" totalsRowDxfId="6" dataCellStyle="Millares [0]"/>
    <tableColumn id="9" name="Total Bonificaciones de cargo fiscal $" totalsRowFunction="sum" dataDxfId="5" totalsRowDxfId="4" dataCellStyle="Millares [0]"/>
    <tableColumn id="10" name="Cálculo" totalsRowFunction="sum" dataDxfId="3" totalsRowDxfId="2" dataCellStyle="Millares [0]">
      <calculatedColumnFormula>I6*$J$1</calculatedColumnFormula>
    </tableColumn>
    <tableColumn id="11" name="Monto Bonificaciones en $" totalsRowFunction="sum" dataDxfId="1" totalsRowDxfId="0" dataCellStyle="Millares [0]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25" workbookViewId="0">
      <selection activeCell="J27" sqref="J27:J28"/>
    </sheetView>
  </sheetViews>
  <sheetFormatPr baseColWidth="10" defaultColWidth="11.42578125" defaultRowHeight="15" x14ac:dyDescent="0.25"/>
  <cols>
    <col min="1" max="1" width="11.42578125" style="1"/>
    <col min="2" max="2" width="15.140625" style="1" customWidth="1"/>
    <col min="3" max="3" width="20.85546875" style="1" customWidth="1"/>
    <col min="4" max="4" width="16.28515625" style="1" customWidth="1"/>
    <col min="5" max="5" width="19.85546875" style="1" customWidth="1"/>
    <col min="6" max="16384" width="11.42578125" style="1"/>
  </cols>
  <sheetData>
    <row r="1" spans="1:7" x14ac:dyDescent="0.25">
      <c r="A1" s="2" t="s">
        <v>128</v>
      </c>
      <c r="G1" s="3">
        <v>32176.49</v>
      </c>
    </row>
    <row r="2" spans="1:7" x14ac:dyDescent="0.25">
      <c r="A2" s="2" t="s">
        <v>129</v>
      </c>
    </row>
    <row r="3" spans="1:7" x14ac:dyDescent="0.25">
      <c r="A3" s="2" t="s">
        <v>138</v>
      </c>
    </row>
    <row r="5" spans="1:7" s="5" customFormat="1" ht="45" x14ac:dyDescent="0.25">
      <c r="A5" s="13" t="s">
        <v>0</v>
      </c>
      <c r="B5" s="13" t="s">
        <v>1</v>
      </c>
      <c r="C5" s="13" t="s">
        <v>3</v>
      </c>
      <c r="D5" s="13" t="s">
        <v>2</v>
      </c>
      <c r="E5" s="13" t="s">
        <v>131</v>
      </c>
    </row>
    <row r="6" spans="1:7" x14ac:dyDescent="0.25">
      <c r="A6" s="14" t="s">
        <v>12</v>
      </c>
      <c r="B6" s="14" t="s">
        <v>120</v>
      </c>
      <c r="C6" s="14" t="s">
        <v>121</v>
      </c>
      <c r="D6" s="14">
        <v>1206</v>
      </c>
      <c r="E6" s="15">
        <v>18179717</v>
      </c>
    </row>
    <row r="7" spans="1:7" x14ac:dyDescent="0.25">
      <c r="A7" s="14" t="s">
        <v>12</v>
      </c>
      <c r="B7" s="14" t="s">
        <v>13</v>
      </c>
      <c r="C7" s="14" t="s">
        <v>14</v>
      </c>
      <c r="D7" s="14">
        <v>1201</v>
      </c>
      <c r="E7" s="15">
        <v>29602371</v>
      </c>
    </row>
    <row r="8" spans="1:7" x14ac:dyDescent="0.25">
      <c r="A8" s="14" t="s">
        <v>62</v>
      </c>
      <c r="B8" s="14" t="s">
        <v>126</v>
      </c>
      <c r="C8" s="14" t="s">
        <v>127</v>
      </c>
      <c r="D8" s="14">
        <v>3101</v>
      </c>
      <c r="E8" s="15">
        <v>20592954</v>
      </c>
    </row>
    <row r="9" spans="1:7" x14ac:dyDescent="0.25">
      <c r="A9" s="14" t="s">
        <v>62</v>
      </c>
      <c r="B9" s="14" t="s">
        <v>63</v>
      </c>
      <c r="C9" s="14" t="s">
        <v>64</v>
      </c>
      <c r="D9" s="14">
        <v>3301</v>
      </c>
      <c r="E9" s="15">
        <v>19305894</v>
      </c>
    </row>
    <row r="10" spans="1:7" x14ac:dyDescent="0.25">
      <c r="A10" s="14" t="s">
        <v>25</v>
      </c>
      <c r="B10" s="14" t="s">
        <v>107</v>
      </c>
      <c r="C10" s="14" t="s">
        <v>108</v>
      </c>
      <c r="D10" s="14">
        <v>4103</v>
      </c>
      <c r="E10" s="15">
        <v>14157656</v>
      </c>
    </row>
    <row r="11" spans="1:7" x14ac:dyDescent="0.25">
      <c r="A11" s="14" t="s">
        <v>25</v>
      </c>
      <c r="B11" s="14" t="s">
        <v>26</v>
      </c>
      <c r="C11" s="14" t="s">
        <v>27</v>
      </c>
      <c r="D11" s="14">
        <v>4106</v>
      </c>
      <c r="E11" s="15">
        <v>18662364</v>
      </c>
    </row>
    <row r="12" spans="1:7" x14ac:dyDescent="0.25">
      <c r="A12" s="14" t="s">
        <v>25</v>
      </c>
      <c r="B12" s="14" t="s">
        <v>85</v>
      </c>
      <c r="C12" s="14" t="s">
        <v>86</v>
      </c>
      <c r="D12" s="14">
        <v>4302</v>
      </c>
      <c r="E12" s="15">
        <v>21236483</v>
      </c>
    </row>
    <row r="13" spans="1:7" x14ac:dyDescent="0.25">
      <c r="A13" s="14" t="s">
        <v>20</v>
      </c>
      <c r="B13" s="14" t="s">
        <v>21</v>
      </c>
      <c r="C13" s="14" t="s">
        <v>22</v>
      </c>
      <c r="D13" s="14">
        <v>5507</v>
      </c>
      <c r="E13" s="15">
        <v>37807376</v>
      </c>
    </row>
    <row r="14" spans="1:7" x14ac:dyDescent="0.25">
      <c r="A14" s="14" t="s">
        <v>20</v>
      </c>
      <c r="B14" s="14" t="s">
        <v>101</v>
      </c>
      <c r="C14" s="14" t="s">
        <v>102</v>
      </c>
      <c r="D14" s="14">
        <v>5602</v>
      </c>
      <c r="E14" s="15">
        <v>16731775</v>
      </c>
    </row>
    <row r="15" spans="1:7" x14ac:dyDescent="0.25">
      <c r="A15" s="14" t="s">
        <v>20</v>
      </c>
      <c r="B15" s="14" t="s">
        <v>31</v>
      </c>
      <c r="C15" s="14" t="s">
        <v>32</v>
      </c>
      <c r="D15" s="14">
        <v>5401</v>
      </c>
      <c r="E15" s="15">
        <v>16731775</v>
      </c>
    </row>
    <row r="16" spans="1:7" x14ac:dyDescent="0.25">
      <c r="A16" s="14" t="s">
        <v>20</v>
      </c>
      <c r="B16" s="14" t="s">
        <v>93</v>
      </c>
      <c r="C16" s="14" t="s">
        <v>94</v>
      </c>
      <c r="D16" s="14">
        <v>5703</v>
      </c>
      <c r="E16" s="15">
        <v>18340599</v>
      </c>
    </row>
    <row r="17" spans="1:5" x14ac:dyDescent="0.25">
      <c r="A17" s="14" t="s">
        <v>20</v>
      </c>
      <c r="B17" s="14" t="s">
        <v>39</v>
      </c>
      <c r="C17" s="14" t="s">
        <v>40</v>
      </c>
      <c r="D17" s="14">
        <v>5303</v>
      </c>
      <c r="E17" s="15">
        <v>106825947</v>
      </c>
    </row>
    <row r="18" spans="1:5" x14ac:dyDescent="0.25">
      <c r="A18" s="14" t="s">
        <v>36</v>
      </c>
      <c r="B18" s="14" t="s">
        <v>99</v>
      </c>
      <c r="C18" s="14" t="s">
        <v>100</v>
      </c>
      <c r="D18" s="14">
        <v>6106</v>
      </c>
      <c r="E18" s="15">
        <v>19305894</v>
      </c>
    </row>
    <row r="19" spans="1:5" x14ac:dyDescent="0.25">
      <c r="A19" s="14" t="s">
        <v>36</v>
      </c>
      <c r="B19" s="14" t="s">
        <v>122</v>
      </c>
      <c r="C19" s="14" t="s">
        <v>123</v>
      </c>
      <c r="D19" s="14">
        <v>6105</v>
      </c>
      <c r="E19" s="15">
        <v>15444715</v>
      </c>
    </row>
    <row r="20" spans="1:5" x14ac:dyDescent="0.25">
      <c r="A20" s="14" t="s">
        <v>36</v>
      </c>
      <c r="B20" s="14" t="s">
        <v>37</v>
      </c>
      <c r="C20" s="14" t="s">
        <v>38</v>
      </c>
      <c r="D20" s="14">
        <v>6204</v>
      </c>
      <c r="E20" s="15">
        <v>19305894</v>
      </c>
    </row>
    <row r="21" spans="1:5" x14ac:dyDescent="0.25">
      <c r="A21" s="14" t="s">
        <v>36</v>
      </c>
      <c r="B21" s="14" t="s">
        <v>83</v>
      </c>
      <c r="C21" s="14" t="s">
        <v>84</v>
      </c>
      <c r="D21" s="14">
        <v>6110</v>
      </c>
      <c r="E21" s="15">
        <v>15444715</v>
      </c>
    </row>
    <row r="22" spans="1:5" x14ac:dyDescent="0.25">
      <c r="A22" s="14" t="s">
        <v>53</v>
      </c>
      <c r="B22" s="14" t="s">
        <v>105</v>
      </c>
      <c r="C22" s="14" t="s">
        <v>106</v>
      </c>
      <c r="D22" s="14">
        <v>7107</v>
      </c>
      <c r="E22" s="15">
        <v>34911492</v>
      </c>
    </row>
    <row r="23" spans="1:5" x14ac:dyDescent="0.25">
      <c r="A23" s="14" t="s">
        <v>53</v>
      </c>
      <c r="B23" s="14" t="s">
        <v>73</v>
      </c>
      <c r="C23" s="14" t="s">
        <v>74</v>
      </c>
      <c r="D23" s="14">
        <v>7301</v>
      </c>
      <c r="E23" s="15">
        <v>148172736</v>
      </c>
    </row>
    <row r="24" spans="1:5" x14ac:dyDescent="0.25">
      <c r="A24" s="14" t="s">
        <v>53</v>
      </c>
      <c r="B24" s="14" t="s">
        <v>97</v>
      </c>
      <c r="C24" s="14" t="s">
        <v>98</v>
      </c>
      <c r="D24" s="14">
        <v>7306</v>
      </c>
      <c r="E24" s="15">
        <v>16731775</v>
      </c>
    </row>
    <row r="25" spans="1:5" x14ac:dyDescent="0.25">
      <c r="A25" s="14" t="s">
        <v>53</v>
      </c>
      <c r="B25" s="14" t="s">
        <v>77</v>
      </c>
      <c r="C25" s="14" t="s">
        <v>78</v>
      </c>
      <c r="D25" s="14">
        <v>7310</v>
      </c>
      <c r="E25" s="15">
        <v>16731775</v>
      </c>
    </row>
    <row r="26" spans="1:5" x14ac:dyDescent="0.25">
      <c r="A26" s="14" t="s">
        <v>53</v>
      </c>
      <c r="B26" s="14" t="s">
        <v>54</v>
      </c>
      <c r="C26" s="14" t="s">
        <v>55</v>
      </c>
      <c r="D26" s="14">
        <v>7106</v>
      </c>
      <c r="E26" s="15">
        <v>35715904</v>
      </c>
    </row>
    <row r="27" spans="1:5" x14ac:dyDescent="0.25">
      <c r="A27" s="14" t="s">
        <v>53</v>
      </c>
      <c r="B27" s="14" t="s">
        <v>114</v>
      </c>
      <c r="C27" s="14" t="s">
        <v>115</v>
      </c>
      <c r="D27" s="14">
        <v>7309</v>
      </c>
      <c r="E27" s="15">
        <v>34911492</v>
      </c>
    </row>
    <row r="28" spans="1:5" x14ac:dyDescent="0.25">
      <c r="A28" s="14" t="s">
        <v>33</v>
      </c>
      <c r="B28" s="14" t="s">
        <v>65</v>
      </c>
      <c r="C28" s="14" t="s">
        <v>66</v>
      </c>
      <c r="D28" s="14">
        <v>8306</v>
      </c>
      <c r="E28" s="15">
        <v>18340599</v>
      </c>
    </row>
    <row r="29" spans="1:5" x14ac:dyDescent="0.25">
      <c r="A29" s="14" t="s">
        <v>33</v>
      </c>
      <c r="B29" s="14" t="s">
        <v>81</v>
      </c>
      <c r="C29" s="14" t="s">
        <v>82</v>
      </c>
      <c r="D29" s="14">
        <v>8203</v>
      </c>
      <c r="E29" s="15">
        <v>65318275</v>
      </c>
    </row>
    <row r="30" spans="1:5" x14ac:dyDescent="0.25">
      <c r="A30" s="14" t="s">
        <v>33</v>
      </c>
      <c r="B30" s="14" t="s">
        <v>34</v>
      </c>
      <c r="C30" s="14" t="s">
        <v>35</v>
      </c>
      <c r="D30" s="14">
        <v>8401</v>
      </c>
      <c r="E30" s="15">
        <v>110848008</v>
      </c>
    </row>
    <row r="31" spans="1:5" x14ac:dyDescent="0.25">
      <c r="A31" s="14" t="s">
        <v>33</v>
      </c>
      <c r="B31" s="14" t="s">
        <v>46</v>
      </c>
      <c r="C31" s="14" t="s">
        <v>47</v>
      </c>
      <c r="D31" s="14">
        <v>8206</v>
      </c>
      <c r="E31" s="15">
        <v>120340073</v>
      </c>
    </row>
    <row r="32" spans="1:5" x14ac:dyDescent="0.25">
      <c r="A32" s="14" t="s">
        <v>33</v>
      </c>
      <c r="B32" s="14" t="s">
        <v>60</v>
      </c>
      <c r="C32" s="14" t="s">
        <v>61</v>
      </c>
      <c r="D32" s="14">
        <v>8205</v>
      </c>
      <c r="E32" s="15">
        <v>61457096</v>
      </c>
    </row>
    <row r="33" spans="1:5" x14ac:dyDescent="0.25">
      <c r="A33" s="14" t="s">
        <v>9</v>
      </c>
      <c r="B33" s="14" t="s">
        <v>10</v>
      </c>
      <c r="C33" s="14" t="s">
        <v>11</v>
      </c>
      <c r="D33" s="14">
        <v>9101</v>
      </c>
      <c r="E33" s="15">
        <v>55343563</v>
      </c>
    </row>
    <row r="34" spans="1:5" x14ac:dyDescent="0.25">
      <c r="A34" s="14" t="s">
        <v>9</v>
      </c>
      <c r="B34" s="14" t="s">
        <v>69</v>
      </c>
      <c r="C34" s="14" t="s">
        <v>70</v>
      </c>
      <c r="D34" s="14">
        <v>9209</v>
      </c>
      <c r="E34" s="15">
        <v>12870596</v>
      </c>
    </row>
    <row r="35" spans="1:5" x14ac:dyDescent="0.25">
      <c r="A35" s="14" t="s">
        <v>9</v>
      </c>
      <c r="B35" s="14" t="s">
        <v>75</v>
      </c>
      <c r="C35" s="14" t="s">
        <v>76</v>
      </c>
      <c r="D35" s="14">
        <v>9110</v>
      </c>
      <c r="E35" s="15">
        <v>21236483</v>
      </c>
    </row>
    <row r="36" spans="1:5" x14ac:dyDescent="0.25">
      <c r="A36" s="14" t="s">
        <v>9</v>
      </c>
      <c r="B36" s="14" t="s">
        <v>44</v>
      </c>
      <c r="C36" s="14" t="s">
        <v>45</v>
      </c>
      <c r="D36" s="14">
        <v>9212</v>
      </c>
      <c r="E36" s="15">
        <v>15444715</v>
      </c>
    </row>
    <row r="37" spans="1:5" x14ac:dyDescent="0.25">
      <c r="A37" s="14" t="s">
        <v>9</v>
      </c>
      <c r="B37" s="14" t="s">
        <v>109</v>
      </c>
      <c r="C37" s="14" t="s">
        <v>110</v>
      </c>
      <c r="D37" s="14">
        <v>9220</v>
      </c>
      <c r="E37" s="15">
        <v>12870596</v>
      </c>
    </row>
    <row r="38" spans="1:5" x14ac:dyDescent="0.25">
      <c r="A38" s="14" t="s">
        <v>41</v>
      </c>
      <c r="B38" s="14" t="s">
        <v>87</v>
      </c>
      <c r="C38" s="14" t="s">
        <v>88</v>
      </c>
      <c r="D38" s="14">
        <v>10309</v>
      </c>
      <c r="E38" s="15">
        <v>32176490</v>
      </c>
    </row>
    <row r="39" spans="1:5" x14ac:dyDescent="0.25">
      <c r="A39" s="14" t="s">
        <v>41</v>
      </c>
      <c r="B39" s="14" t="s">
        <v>91</v>
      </c>
      <c r="C39" s="14" t="s">
        <v>92</v>
      </c>
      <c r="D39" s="14">
        <v>10401</v>
      </c>
      <c r="E39" s="15">
        <v>35394139</v>
      </c>
    </row>
    <row r="40" spans="1:5" x14ac:dyDescent="0.25">
      <c r="A40" s="14" t="s">
        <v>41</v>
      </c>
      <c r="B40" s="14" t="s">
        <v>103</v>
      </c>
      <c r="C40" s="14" t="s">
        <v>104</v>
      </c>
      <c r="D40" s="14">
        <v>10402</v>
      </c>
      <c r="E40" s="15">
        <v>20271189</v>
      </c>
    </row>
    <row r="41" spans="1:5" x14ac:dyDescent="0.25">
      <c r="A41" s="14" t="s">
        <v>41</v>
      </c>
      <c r="B41" s="14" t="s">
        <v>42</v>
      </c>
      <c r="C41" s="14" t="s">
        <v>43</v>
      </c>
      <c r="D41" s="14">
        <v>10408</v>
      </c>
      <c r="E41" s="15">
        <v>38129141</v>
      </c>
    </row>
    <row r="42" spans="1:5" x14ac:dyDescent="0.25">
      <c r="A42" s="14" t="s">
        <v>41</v>
      </c>
      <c r="B42" s="14" t="s">
        <v>116</v>
      </c>
      <c r="C42" s="14" t="s">
        <v>117</v>
      </c>
      <c r="D42" s="14">
        <v>10306</v>
      </c>
      <c r="E42" s="15">
        <v>12870596</v>
      </c>
    </row>
    <row r="43" spans="1:5" x14ac:dyDescent="0.25">
      <c r="A43" s="14" t="s">
        <v>41</v>
      </c>
      <c r="B43" s="14" t="s">
        <v>79</v>
      </c>
      <c r="C43" s="14" t="s">
        <v>80</v>
      </c>
      <c r="D43" s="14">
        <v>10308</v>
      </c>
      <c r="E43" s="15">
        <v>37807376</v>
      </c>
    </row>
    <row r="44" spans="1:5" x14ac:dyDescent="0.25">
      <c r="A44" s="14" t="s">
        <v>41</v>
      </c>
      <c r="B44" s="14" t="s">
        <v>71</v>
      </c>
      <c r="C44" s="14" t="s">
        <v>72</v>
      </c>
      <c r="D44" s="14">
        <v>10303</v>
      </c>
      <c r="E44" s="15">
        <v>28315311</v>
      </c>
    </row>
    <row r="45" spans="1:5" x14ac:dyDescent="0.25">
      <c r="A45" s="14" t="s">
        <v>41</v>
      </c>
      <c r="B45" s="14" t="s">
        <v>18</v>
      </c>
      <c r="C45" s="14" t="s">
        <v>19</v>
      </c>
      <c r="D45" s="14">
        <v>10206</v>
      </c>
      <c r="E45" s="15">
        <v>18984129</v>
      </c>
    </row>
    <row r="46" spans="1:5" x14ac:dyDescent="0.25">
      <c r="A46" s="14" t="s">
        <v>111</v>
      </c>
      <c r="B46" s="14" t="s">
        <v>112</v>
      </c>
      <c r="C46" s="14" t="s">
        <v>113</v>
      </c>
      <c r="D46" s="14">
        <v>12302</v>
      </c>
      <c r="E46" s="15">
        <v>19305894</v>
      </c>
    </row>
    <row r="47" spans="1:5" x14ac:dyDescent="0.25">
      <c r="A47" s="14" t="s">
        <v>28</v>
      </c>
      <c r="B47" s="14" t="s">
        <v>56</v>
      </c>
      <c r="C47" s="14" t="s">
        <v>57</v>
      </c>
      <c r="D47" s="14">
        <v>13201</v>
      </c>
      <c r="E47" s="15">
        <v>56308858</v>
      </c>
    </row>
    <row r="48" spans="1:5" x14ac:dyDescent="0.25">
      <c r="A48" s="14" t="s">
        <v>28</v>
      </c>
      <c r="B48" s="14" t="s">
        <v>118</v>
      </c>
      <c r="C48" s="14" t="s">
        <v>119</v>
      </c>
      <c r="D48" s="14">
        <v>13158</v>
      </c>
      <c r="E48" s="15">
        <v>15444715</v>
      </c>
    </row>
    <row r="49" spans="1:5" x14ac:dyDescent="0.25">
      <c r="A49" s="14" t="s">
        <v>28</v>
      </c>
      <c r="B49" s="14" t="s">
        <v>48</v>
      </c>
      <c r="C49" s="14" t="s">
        <v>49</v>
      </c>
      <c r="D49" s="14">
        <v>13128</v>
      </c>
      <c r="E49" s="15">
        <v>48908265</v>
      </c>
    </row>
    <row r="50" spans="1:5" x14ac:dyDescent="0.25">
      <c r="A50" s="14" t="s">
        <v>28</v>
      </c>
      <c r="B50" s="14" t="s">
        <v>23</v>
      </c>
      <c r="C50" s="14" t="s">
        <v>24</v>
      </c>
      <c r="D50" s="14">
        <v>13161</v>
      </c>
      <c r="E50" s="15">
        <v>30889430</v>
      </c>
    </row>
    <row r="51" spans="1:5" x14ac:dyDescent="0.25">
      <c r="A51" s="14" t="s">
        <v>28</v>
      </c>
      <c r="B51" s="14" t="s">
        <v>89</v>
      </c>
      <c r="C51" s="14" t="s">
        <v>90</v>
      </c>
      <c r="D51" s="14">
        <v>13155</v>
      </c>
      <c r="E51" s="15">
        <v>67731511</v>
      </c>
    </row>
    <row r="52" spans="1:5" x14ac:dyDescent="0.25">
      <c r="A52" s="14" t="s">
        <v>28</v>
      </c>
      <c r="B52" s="14" t="s">
        <v>67</v>
      </c>
      <c r="C52" s="14" t="s">
        <v>68</v>
      </c>
      <c r="D52" s="14">
        <v>13601</v>
      </c>
      <c r="E52" s="15">
        <v>56952387</v>
      </c>
    </row>
    <row r="53" spans="1:5" x14ac:dyDescent="0.25">
      <c r="A53" s="14" t="s">
        <v>28</v>
      </c>
      <c r="B53" s="14" t="s">
        <v>29</v>
      </c>
      <c r="C53" s="14" t="s">
        <v>30</v>
      </c>
      <c r="D53" s="14">
        <v>13159</v>
      </c>
      <c r="E53" s="15">
        <v>74649457</v>
      </c>
    </row>
    <row r="54" spans="1:5" x14ac:dyDescent="0.25">
      <c r="A54" s="14" t="s">
        <v>6</v>
      </c>
      <c r="B54" s="14" t="s">
        <v>7</v>
      </c>
      <c r="C54" s="14" t="s">
        <v>8</v>
      </c>
      <c r="D54" s="14">
        <v>10108</v>
      </c>
      <c r="E54" s="15">
        <v>19305894</v>
      </c>
    </row>
    <row r="55" spans="1:5" x14ac:dyDescent="0.25">
      <c r="A55" s="14" t="s">
        <v>6</v>
      </c>
      <c r="B55" s="14" t="s">
        <v>95</v>
      </c>
      <c r="C55" s="14" t="s">
        <v>96</v>
      </c>
      <c r="D55" s="14">
        <v>10101</v>
      </c>
      <c r="E55" s="15">
        <v>14157656</v>
      </c>
    </row>
    <row r="56" spans="1:5" x14ac:dyDescent="0.25">
      <c r="A56" s="14" t="s">
        <v>15</v>
      </c>
      <c r="B56" s="14" t="s">
        <v>16</v>
      </c>
      <c r="C56" s="14" t="s">
        <v>17</v>
      </c>
      <c r="D56" s="14">
        <v>1101</v>
      </c>
      <c r="E56" s="15">
        <v>111813303</v>
      </c>
    </row>
    <row r="57" spans="1:5" x14ac:dyDescent="0.25">
      <c r="A57" s="14" t="s">
        <v>50</v>
      </c>
      <c r="B57" s="14" t="s">
        <v>124</v>
      </c>
      <c r="C57" s="14" t="s">
        <v>125</v>
      </c>
      <c r="D57" s="14">
        <v>8103</v>
      </c>
      <c r="E57" s="15">
        <v>19305894</v>
      </c>
    </row>
    <row r="58" spans="1:5" x14ac:dyDescent="0.25">
      <c r="A58" s="14" t="s">
        <v>50</v>
      </c>
      <c r="B58" s="14" t="s">
        <v>58</v>
      </c>
      <c r="C58" s="14" t="s">
        <v>59</v>
      </c>
      <c r="D58" s="14">
        <v>8118</v>
      </c>
      <c r="E58" s="15">
        <v>16731775</v>
      </c>
    </row>
    <row r="59" spans="1:5" x14ac:dyDescent="0.25">
      <c r="A59" s="14" t="s">
        <v>50</v>
      </c>
      <c r="B59" s="14" t="s">
        <v>51</v>
      </c>
      <c r="C59" s="14" t="s">
        <v>52</v>
      </c>
      <c r="D59" s="14">
        <v>8109</v>
      </c>
      <c r="E59" s="15">
        <v>32176490</v>
      </c>
    </row>
    <row r="60" spans="1:5" s="2" customFormat="1" x14ac:dyDescent="0.25">
      <c r="A60" s="16" t="s">
        <v>130</v>
      </c>
      <c r="B60" s="16"/>
      <c r="C60" s="16"/>
      <c r="D60" s="16"/>
      <c r="E60" s="17">
        <f>SUM(E6:E59)</f>
        <v>1996551207</v>
      </c>
    </row>
  </sheetData>
  <sortState ref="A6:E60">
    <sortCondition ref="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52" workbookViewId="0">
      <selection activeCell="N24" sqref="N24"/>
    </sheetView>
  </sheetViews>
  <sheetFormatPr baseColWidth="10" defaultColWidth="11.42578125" defaultRowHeight="15" x14ac:dyDescent="0.25"/>
  <cols>
    <col min="1" max="1" width="12.85546875" style="1" customWidth="1"/>
    <col min="2" max="2" width="21.140625" style="1" customWidth="1"/>
    <col min="3" max="3" width="13" style="1" customWidth="1"/>
    <col min="4" max="4" width="12.7109375" style="1" customWidth="1"/>
    <col min="5" max="5" width="18.7109375" style="1" customWidth="1"/>
    <col min="6" max="9" width="16.42578125" style="7" customWidth="1"/>
    <col min="10" max="10" width="20.5703125" style="7" hidden="1" customWidth="1"/>
    <col min="11" max="11" width="22" style="7" customWidth="1"/>
    <col min="12" max="16384" width="11.42578125" style="1"/>
  </cols>
  <sheetData>
    <row r="1" spans="1:20" s="2" customFormat="1" ht="15" customHeight="1" x14ac:dyDescent="0.25">
      <c r="A1" s="2" t="s">
        <v>128</v>
      </c>
      <c r="F1" s="12"/>
      <c r="H1" s="12"/>
      <c r="I1" s="12"/>
      <c r="J1" s="12">
        <v>32176.49</v>
      </c>
      <c r="K1" s="12"/>
      <c r="L1" s="4"/>
      <c r="M1" s="4"/>
      <c r="N1" s="4"/>
      <c r="O1" s="9"/>
      <c r="P1" s="9"/>
      <c r="Q1" s="9"/>
      <c r="R1" s="9"/>
      <c r="S1" s="10"/>
      <c r="T1" s="9"/>
    </row>
    <row r="2" spans="1:20" s="2" customFormat="1" x14ac:dyDescent="0.25">
      <c r="A2" s="2" t="s">
        <v>129</v>
      </c>
      <c r="F2" s="12"/>
      <c r="G2" s="12"/>
      <c r="H2" s="12"/>
      <c r="I2" s="12"/>
      <c r="J2" s="12"/>
      <c r="K2" s="12"/>
    </row>
    <row r="3" spans="1:20" s="2" customFormat="1" x14ac:dyDescent="0.25">
      <c r="A3" s="2" t="s">
        <v>138</v>
      </c>
      <c r="F3" s="12"/>
      <c r="G3" s="12"/>
      <c r="H3" s="12"/>
      <c r="I3" s="12"/>
      <c r="J3" s="12"/>
      <c r="K3" s="12"/>
    </row>
    <row r="5" spans="1:20" s="8" customFormat="1" ht="60" x14ac:dyDescent="0.25">
      <c r="A5" s="8" t="s">
        <v>0</v>
      </c>
      <c r="B5" s="8" t="s">
        <v>1</v>
      </c>
      <c r="C5" s="8" t="s">
        <v>3</v>
      </c>
      <c r="D5" s="4" t="s">
        <v>2</v>
      </c>
      <c r="E5" s="4" t="s">
        <v>132</v>
      </c>
      <c r="F5" s="11" t="s">
        <v>4</v>
      </c>
      <c r="G5" s="11" t="s">
        <v>133</v>
      </c>
      <c r="H5" s="11" t="s">
        <v>5</v>
      </c>
      <c r="I5" s="11" t="s">
        <v>134</v>
      </c>
      <c r="J5" s="11" t="s">
        <v>135</v>
      </c>
      <c r="K5" s="11" t="s">
        <v>136</v>
      </c>
    </row>
    <row r="6" spans="1:20" x14ac:dyDescent="0.25">
      <c r="A6" s="1" t="s">
        <v>9</v>
      </c>
      <c r="B6" s="1" t="s">
        <v>10</v>
      </c>
      <c r="C6" s="1" t="s">
        <v>11</v>
      </c>
      <c r="D6" s="1">
        <v>9101</v>
      </c>
      <c r="E6" s="1">
        <v>3</v>
      </c>
      <c r="F6" s="7">
        <v>1640</v>
      </c>
      <c r="G6" s="7">
        <v>80</v>
      </c>
      <c r="H6" s="7">
        <v>0</v>
      </c>
      <c r="I6" s="7">
        <v>1720</v>
      </c>
      <c r="J6" s="7">
        <f t="shared" ref="J6:J37" si="0">I6*$J$1</f>
        <v>55343562.800000004</v>
      </c>
      <c r="K6" s="7">
        <v>55343563</v>
      </c>
    </row>
    <row r="7" spans="1:20" x14ac:dyDescent="0.25">
      <c r="A7" s="1" t="s">
        <v>15</v>
      </c>
      <c r="B7" s="1" t="s">
        <v>16</v>
      </c>
      <c r="C7" s="1" t="s">
        <v>17</v>
      </c>
      <c r="D7" s="1">
        <v>1101</v>
      </c>
      <c r="E7" s="1">
        <v>6</v>
      </c>
      <c r="F7" s="7">
        <v>3200</v>
      </c>
      <c r="G7" s="7">
        <v>275</v>
      </c>
      <c r="H7" s="7">
        <v>0</v>
      </c>
      <c r="I7" s="7">
        <v>3475</v>
      </c>
      <c r="J7" s="7">
        <f t="shared" si="0"/>
        <v>111813302.75</v>
      </c>
      <c r="K7" s="7">
        <v>111813303</v>
      </c>
    </row>
    <row r="8" spans="1:20" x14ac:dyDescent="0.25">
      <c r="A8" s="1" t="s">
        <v>41</v>
      </c>
      <c r="B8" s="1" t="s">
        <v>87</v>
      </c>
      <c r="C8" s="1" t="s">
        <v>88</v>
      </c>
      <c r="D8" s="1">
        <v>10309</v>
      </c>
      <c r="E8" s="1">
        <v>2</v>
      </c>
      <c r="F8" s="7">
        <v>1000</v>
      </c>
      <c r="G8" s="7">
        <v>0</v>
      </c>
      <c r="H8" s="7">
        <v>0</v>
      </c>
      <c r="I8" s="7">
        <v>1000</v>
      </c>
      <c r="J8" s="7">
        <f t="shared" si="0"/>
        <v>32176490</v>
      </c>
      <c r="K8" s="7">
        <v>32176490</v>
      </c>
    </row>
    <row r="9" spans="1:20" x14ac:dyDescent="0.25">
      <c r="A9" s="1" t="s">
        <v>9</v>
      </c>
      <c r="B9" s="1" t="s">
        <v>69</v>
      </c>
      <c r="C9" s="1" t="s">
        <v>70</v>
      </c>
      <c r="D9" s="1">
        <v>9209</v>
      </c>
      <c r="E9" s="1">
        <v>1</v>
      </c>
      <c r="F9" s="7">
        <v>400</v>
      </c>
      <c r="H9" s="7">
        <v>0</v>
      </c>
      <c r="I9" s="7">
        <v>400</v>
      </c>
      <c r="J9" s="7">
        <f t="shared" si="0"/>
        <v>12870596</v>
      </c>
      <c r="K9" s="7">
        <v>12870596</v>
      </c>
    </row>
    <row r="10" spans="1:20" x14ac:dyDescent="0.25">
      <c r="A10" s="1" t="s">
        <v>41</v>
      </c>
      <c r="B10" s="1" t="s">
        <v>91</v>
      </c>
      <c r="C10" s="1" t="s">
        <v>92</v>
      </c>
      <c r="D10" s="1">
        <v>10401</v>
      </c>
      <c r="E10" s="1">
        <v>2</v>
      </c>
      <c r="F10" s="7">
        <v>1040</v>
      </c>
      <c r="G10" s="7">
        <v>60</v>
      </c>
      <c r="H10" s="7">
        <v>0</v>
      </c>
      <c r="I10" s="7">
        <v>1100</v>
      </c>
      <c r="J10" s="7">
        <f t="shared" si="0"/>
        <v>35394139</v>
      </c>
      <c r="K10" s="7">
        <v>35394139</v>
      </c>
    </row>
    <row r="11" spans="1:20" x14ac:dyDescent="0.25">
      <c r="A11" s="1" t="s">
        <v>62</v>
      </c>
      <c r="B11" s="1" t="s">
        <v>126</v>
      </c>
      <c r="C11" s="1" t="s">
        <v>127</v>
      </c>
      <c r="D11" s="1">
        <v>3101</v>
      </c>
      <c r="E11" s="1">
        <v>1</v>
      </c>
      <c r="F11" s="7">
        <v>560</v>
      </c>
      <c r="G11" s="7">
        <v>80</v>
      </c>
      <c r="H11" s="7">
        <v>0</v>
      </c>
      <c r="I11" s="7">
        <v>640</v>
      </c>
      <c r="J11" s="7">
        <f t="shared" si="0"/>
        <v>20592953.600000001</v>
      </c>
      <c r="K11" s="7">
        <v>20592954</v>
      </c>
    </row>
    <row r="12" spans="1:20" x14ac:dyDescent="0.25">
      <c r="A12" s="1" t="s">
        <v>41</v>
      </c>
      <c r="B12" s="1" t="s">
        <v>103</v>
      </c>
      <c r="C12" s="1" t="s">
        <v>104</v>
      </c>
      <c r="D12" s="1">
        <v>10402</v>
      </c>
      <c r="E12" s="1">
        <v>1</v>
      </c>
      <c r="F12" s="7">
        <v>560</v>
      </c>
      <c r="G12" s="7">
        <v>70</v>
      </c>
      <c r="H12" s="7">
        <v>0</v>
      </c>
      <c r="I12" s="7">
        <v>630</v>
      </c>
      <c r="J12" s="7">
        <f t="shared" si="0"/>
        <v>20271188.699999999</v>
      </c>
      <c r="K12" s="7">
        <v>20271189</v>
      </c>
    </row>
    <row r="13" spans="1:20" x14ac:dyDescent="0.25">
      <c r="A13" s="1" t="s">
        <v>50</v>
      </c>
      <c r="B13" s="1" t="s">
        <v>124</v>
      </c>
      <c r="C13" s="1" t="s">
        <v>125</v>
      </c>
      <c r="D13" s="1">
        <v>8103</v>
      </c>
      <c r="E13" s="1">
        <v>1</v>
      </c>
      <c r="F13" s="7">
        <v>560</v>
      </c>
      <c r="G13" s="7">
        <v>40</v>
      </c>
      <c r="H13" s="7">
        <v>0</v>
      </c>
      <c r="I13" s="7">
        <v>600</v>
      </c>
      <c r="J13" s="7">
        <f t="shared" si="0"/>
        <v>19305894</v>
      </c>
      <c r="K13" s="7">
        <v>19305894</v>
      </c>
    </row>
    <row r="14" spans="1:20" x14ac:dyDescent="0.25">
      <c r="A14" s="1" t="s">
        <v>28</v>
      </c>
      <c r="B14" s="1" t="s">
        <v>56</v>
      </c>
      <c r="C14" s="1" t="s">
        <v>57</v>
      </c>
      <c r="D14" s="1">
        <v>13201</v>
      </c>
      <c r="E14" s="1">
        <v>3</v>
      </c>
      <c r="F14" s="7">
        <v>1600</v>
      </c>
      <c r="G14" s="7">
        <v>150</v>
      </c>
      <c r="H14" s="7">
        <v>0</v>
      </c>
      <c r="I14" s="7">
        <v>1750</v>
      </c>
      <c r="J14" s="7">
        <f t="shared" si="0"/>
        <v>56308857.5</v>
      </c>
      <c r="K14" s="7">
        <v>56308858</v>
      </c>
    </row>
    <row r="15" spans="1:20" x14ac:dyDescent="0.25">
      <c r="A15" s="1" t="s">
        <v>36</v>
      </c>
      <c r="B15" s="1" t="s">
        <v>99</v>
      </c>
      <c r="C15" s="1" t="s">
        <v>100</v>
      </c>
      <c r="D15" s="1">
        <v>6106</v>
      </c>
      <c r="E15" s="1">
        <v>1</v>
      </c>
      <c r="F15" s="7">
        <v>560</v>
      </c>
      <c r="G15" s="7">
        <v>40</v>
      </c>
      <c r="H15" s="7">
        <v>0</v>
      </c>
      <c r="I15" s="7">
        <v>600</v>
      </c>
      <c r="J15" s="7">
        <f t="shared" si="0"/>
        <v>19305894</v>
      </c>
      <c r="K15" s="7">
        <v>19305894</v>
      </c>
    </row>
    <row r="16" spans="1:20" x14ac:dyDescent="0.25">
      <c r="A16" s="1" t="s">
        <v>33</v>
      </c>
      <c r="B16" s="1" t="s">
        <v>65</v>
      </c>
      <c r="C16" s="1" t="s">
        <v>66</v>
      </c>
      <c r="D16" s="1">
        <v>8306</v>
      </c>
      <c r="E16" s="1">
        <v>1</v>
      </c>
      <c r="F16" s="7">
        <v>560</v>
      </c>
      <c r="G16" s="7">
        <v>10</v>
      </c>
      <c r="H16" s="7">
        <v>0</v>
      </c>
      <c r="I16" s="7">
        <v>570</v>
      </c>
      <c r="J16" s="7">
        <f t="shared" si="0"/>
        <v>18340599.300000001</v>
      </c>
      <c r="K16" s="7">
        <v>18340599</v>
      </c>
    </row>
    <row r="17" spans="1:11" x14ac:dyDescent="0.25">
      <c r="A17" s="1" t="s">
        <v>25</v>
      </c>
      <c r="B17" s="1" t="s">
        <v>107</v>
      </c>
      <c r="C17" s="1" t="s">
        <v>108</v>
      </c>
      <c r="D17" s="1">
        <v>4103</v>
      </c>
      <c r="E17" s="1">
        <v>1</v>
      </c>
      <c r="F17" s="7">
        <v>440</v>
      </c>
      <c r="G17" s="7">
        <v>0</v>
      </c>
      <c r="H17" s="7">
        <v>0</v>
      </c>
      <c r="I17" s="7">
        <v>440</v>
      </c>
      <c r="J17" s="7">
        <f t="shared" si="0"/>
        <v>14157655.600000001</v>
      </c>
      <c r="K17" s="7">
        <v>14157656</v>
      </c>
    </row>
    <row r="18" spans="1:11" x14ac:dyDescent="0.25">
      <c r="A18" s="1" t="s">
        <v>9</v>
      </c>
      <c r="B18" s="1" t="s">
        <v>75</v>
      </c>
      <c r="C18" s="1" t="s">
        <v>76</v>
      </c>
      <c r="D18" s="1">
        <v>9110</v>
      </c>
      <c r="E18" s="1">
        <v>1</v>
      </c>
      <c r="F18" s="7">
        <v>560</v>
      </c>
      <c r="G18" s="7">
        <v>100</v>
      </c>
      <c r="H18" s="7">
        <v>0</v>
      </c>
      <c r="I18" s="7">
        <v>660</v>
      </c>
      <c r="J18" s="7">
        <f t="shared" si="0"/>
        <v>21236483.400000002</v>
      </c>
      <c r="K18" s="7">
        <v>21236483</v>
      </c>
    </row>
    <row r="19" spans="1:11" x14ac:dyDescent="0.25">
      <c r="A19" s="1" t="s">
        <v>41</v>
      </c>
      <c r="B19" s="1" t="s">
        <v>42</v>
      </c>
      <c r="C19" s="1" t="s">
        <v>43</v>
      </c>
      <c r="D19" s="1">
        <v>10408</v>
      </c>
      <c r="E19" s="1">
        <v>2</v>
      </c>
      <c r="F19" s="7">
        <v>1120</v>
      </c>
      <c r="G19" s="7">
        <v>65</v>
      </c>
      <c r="H19" s="7">
        <v>0</v>
      </c>
      <c r="I19" s="7">
        <v>1185</v>
      </c>
      <c r="J19" s="7">
        <f t="shared" si="0"/>
        <v>38129140.649999999</v>
      </c>
      <c r="K19" s="7">
        <v>38129141</v>
      </c>
    </row>
    <row r="20" spans="1:11" x14ac:dyDescent="0.25">
      <c r="A20" s="1" t="s">
        <v>36</v>
      </c>
      <c r="B20" s="1" t="s">
        <v>122</v>
      </c>
      <c r="C20" s="1" t="s">
        <v>123</v>
      </c>
      <c r="D20" s="1">
        <v>6105</v>
      </c>
      <c r="E20" s="1">
        <v>1</v>
      </c>
      <c r="F20" s="7">
        <v>480</v>
      </c>
      <c r="G20" s="7">
        <v>0</v>
      </c>
      <c r="H20" s="7">
        <v>0</v>
      </c>
      <c r="I20" s="7">
        <v>480</v>
      </c>
      <c r="J20" s="7">
        <f t="shared" si="0"/>
        <v>15444715.200000001</v>
      </c>
      <c r="K20" s="7">
        <v>15444715</v>
      </c>
    </row>
    <row r="21" spans="1:11" x14ac:dyDescent="0.25">
      <c r="A21" s="1" t="s">
        <v>50</v>
      </c>
      <c r="B21" s="1" t="s">
        <v>58</v>
      </c>
      <c r="C21" s="1" t="s">
        <v>59</v>
      </c>
      <c r="D21" s="1">
        <v>8118</v>
      </c>
      <c r="E21" s="1">
        <v>1</v>
      </c>
      <c r="F21" s="7">
        <v>520</v>
      </c>
      <c r="G21" s="7">
        <v>0</v>
      </c>
      <c r="H21" s="7">
        <v>0</v>
      </c>
      <c r="I21" s="7">
        <v>520</v>
      </c>
      <c r="J21" s="7">
        <f t="shared" si="0"/>
        <v>16731774.800000001</v>
      </c>
      <c r="K21" s="7">
        <v>16731775</v>
      </c>
    </row>
    <row r="22" spans="1:11" x14ac:dyDescent="0.25">
      <c r="A22" s="1" t="s">
        <v>9</v>
      </c>
      <c r="B22" s="1" t="s">
        <v>44</v>
      </c>
      <c r="C22" s="1" t="s">
        <v>45</v>
      </c>
      <c r="D22" s="1">
        <v>9212</v>
      </c>
      <c r="E22" s="1">
        <v>1</v>
      </c>
      <c r="F22" s="7">
        <v>480</v>
      </c>
      <c r="H22" s="7">
        <v>0</v>
      </c>
      <c r="I22" s="7">
        <v>480</v>
      </c>
      <c r="J22" s="7">
        <f t="shared" si="0"/>
        <v>15444715.200000001</v>
      </c>
      <c r="K22" s="7">
        <v>15444715</v>
      </c>
    </row>
    <row r="23" spans="1:11" x14ac:dyDescent="0.25">
      <c r="A23" s="1" t="s">
        <v>53</v>
      </c>
      <c r="B23" s="1" t="s">
        <v>105</v>
      </c>
      <c r="C23" s="1" t="s">
        <v>106</v>
      </c>
      <c r="D23" s="1">
        <v>7107</v>
      </c>
      <c r="E23" s="1">
        <v>2</v>
      </c>
      <c r="F23" s="7">
        <v>1080</v>
      </c>
      <c r="G23" s="7">
        <v>5</v>
      </c>
      <c r="H23" s="7">
        <v>0</v>
      </c>
      <c r="I23" s="7">
        <v>1085</v>
      </c>
      <c r="J23" s="7">
        <f t="shared" si="0"/>
        <v>34911491.649999999</v>
      </c>
      <c r="K23" s="7">
        <v>34911492</v>
      </c>
    </row>
    <row r="24" spans="1:11" x14ac:dyDescent="0.25">
      <c r="A24" s="1" t="s">
        <v>33</v>
      </c>
      <c r="B24" s="1" t="s">
        <v>81</v>
      </c>
      <c r="C24" s="1" t="s">
        <v>82</v>
      </c>
      <c r="D24" s="1">
        <v>8203</v>
      </c>
      <c r="E24" s="1">
        <v>4</v>
      </c>
      <c r="F24" s="7">
        <v>2000</v>
      </c>
      <c r="G24" s="7">
        <v>30</v>
      </c>
      <c r="H24" s="7">
        <v>0</v>
      </c>
      <c r="I24" s="7">
        <v>2030</v>
      </c>
      <c r="J24" s="7">
        <f t="shared" si="0"/>
        <v>65318274.700000003</v>
      </c>
      <c r="K24" s="7">
        <v>65318275</v>
      </c>
    </row>
    <row r="25" spans="1:11" x14ac:dyDescent="0.25">
      <c r="A25" s="1" t="s">
        <v>12</v>
      </c>
      <c r="B25" s="1" t="s">
        <v>120</v>
      </c>
      <c r="C25" s="1" t="s">
        <v>121</v>
      </c>
      <c r="D25" s="1">
        <v>1206</v>
      </c>
      <c r="E25" s="1">
        <v>1</v>
      </c>
      <c r="F25" s="7">
        <v>560</v>
      </c>
      <c r="G25" s="7">
        <v>5</v>
      </c>
      <c r="H25" s="7">
        <v>0</v>
      </c>
      <c r="I25" s="7">
        <v>565</v>
      </c>
      <c r="J25" s="7">
        <f t="shared" si="0"/>
        <v>18179716.850000001</v>
      </c>
      <c r="K25" s="7">
        <v>18179717</v>
      </c>
    </row>
    <row r="26" spans="1:11" x14ac:dyDescent="0.25">
      <c r="A26" s="1" t="s">
        <v>28</v>
      </c>
      <c r="B26" s="1" t="s">
        <v>118</v>
      </c>
      <c r="C26" s="1" t="s">
        <v>119</v>
      </c>
      <c r="D26" s="1">
        <v>13158</v>
      </c>
      <c r="E26" s="1">
        <v>1</v>
      </c>
      <c r="F26" s="7">
        <v>480</v>
      </c>
      <c r="G26" s="7">
        <v>0</v>
      </c>
      <c r="H26" s="7">
        <v>0</v>
      </c>
      <c r="I26" s="7">
        <v>480</v>
      </c>
      <c r="J26" s="7">
        <f t="shared" si="0"/>
        <v>15444715.200000001</v>
      </c>
      <c r="K26" s="7">
        <v>15444715</v>
      </c>
    </row>
    <row r="27" spans="1:11" x14ac:dyDescent="0.25">
      <c r="A27" s="1" t="s">
        <v>12</v>
      </c>
      <c r="B27" s="1" t="s">
        <v>13</v>
      </c>
      <c r="C27" s="1" t="s">
        <v>14</v>
      </c>
      <c r="D27" s="1">
        <v>1201</v>
      </c>
      <c r="E27" s="1">
        <v>2</v>
      </c>
      <c r="F27" s="7">
        <v>920</v>
      </c>
      <c r="H27" s="7">
        <v>0</v>
      </c>
      <c r="I27" s="7">
        <v>920</v>
      </c>
      <c r="J27" s="7">
        <f t="shared" si="0"/>
        <v>29602370.800000001</v>
      </c>
      <c r="K27" s="7">
        <v>29602371</v>
      </c>
    </row>
    <row r="28" spans="1:11" x14ac:dyDescent="0.25">
      <c r="A28" s="1" t="s">
        <v>28</v>
      </c>
      <c r="B28" s="1" t="s">
        <v>48</v>
      </c>
      <c r="C28" s="1" t="s">
        <v>49</v>
      </c>
      <c r="D28" s="1">
        <v>13128</v>
      </c>
      <c r="E28" s="1">
        <v>3</v>
      </c>
      <c r="F28" s="7">
        <v>1520</v>
      </c>
      <c r="G28" s="7">
        <v>0</v>
      </c>
      <c r="H28" s="7">
        <v>0</v>
      </c>
      <c r="I28" s="7">
        <v>1520</v>
      </c>
      <c r="J28" s="7">
        <f t="shared" si="0"/>
        <v>48908264.800000004</v>
      </c>
      <c r="K28" s="7">
        <v>48908265</v>
      </c>
    </row>
    <row r="29" spans="1:11" x14ac:dyDescent="0.25">
      <c r="A29" s="1" t="s">
        <v>53</v>
      </c>
      <c r="B29" s="1" t="s">
        <v>73</v>
      </c>
      <c r="C29" s="1" t="s">
        <v>74</v>
      </c>
      <c r="D29" s="1">
        <v>7301</v>
      </c>
      <c r="E29" s="1">
        <v>8</v>
      </c>
      <c r="F29" s="7">
        <v>4320</v>
      </c>
      <c r="G29" s="7">
        <v>285</v>
      </c>
      <c r="H29" s="7">
        <v>0</v>
      </c>
      <c r="I29" s="7">
        <v>4605</v>
      </c>
      <c r="J29" s="7">
        <f t="shared" si="0"/>
        <v>148172736.45000002</v>
      </c>
      <c r="K29" s="7">
        <v>148172736</v>
      </c>
    </row>
    <row r="30" spans="1:11" x14ac:dyDescent="0.25">
      <c r="A30" s="1" t="s">
        <v>41</v>
      </c>
      <c r="B30" s="1" t="s">
        <v>116</v>
      </c>
      <c r="C30" s="1" t="s">
        <v>117</v>
      </c>
      <c r="D30" s="1">
        <v>10306</v>
      </c>
      <c r="E30" s="1">
        <v>1</v>
      </c>
      <c r="F30" s="7">
        <v>400</v>
      </c>
      <c r="H30" s="7">
        <v>0</v>
      </c>
      <c r="I30" s="7">
        <v>400</v>
      </c>
      <c r="J30" s="7">
        <f t="shared" si="0"/>
        <v>12870596</v>
      </c>
      <c r="K30" s="7">
        <v>12870596</v>
      </c>
    </row>
    <row r="31" spans="1:11" x14ac:dyDescent="0.25">
      <c r="A31" s="1" t="s">
        <v>28</v>
      </c>
      <c r="B31" s="1" t="s">
        <v>23</v>
      </c>
      <c r="C31" s="1" t="s">
        <v>24</v>
      </c>
      <c r="D31" s="1">
        <v>13161</v>
      </c>
      <c r="E31" s="1">
        <v>2</v>
      </c>
      <c r="F31" s="7">
        <v>960</v>
      </c>
      <c r="G31" s="7">
        <v>0</v>
      </c>
      <c r="H31" s="7">
        <v>0</v>
      </c>
      <c r="I31" s="7">
        <v>960</v>
      </c>
      <c r="J31" s="7">
        <f t="shared" si="0"/>
        <v>30889430.400000002</v>
      </c>
      <c r="K31" s="7">
        <v>30889430</v>
      </c>
    </row>
    <row r="32" spans="1:11" x14ac:dyDescent="0.25">
      <c r="A32" s="1" t="s">
        <v>28</v>
      </c>
      <c r="B32" s="1" t="s">
        <v>89</v>
      </c>
      <c r="C32" s="1" t="s">
        <v>90</v>
      </c>
      <c r="D32" s="1">
        <v>13155</v>
      </c>
      <c r="E32" s="1">
        <v>4</v>
      </c>
      <c r="F32" s="7">
        <v>2080</v>
      </c>
      <c r="G32" s="7">
        <v>25</v>
      </c>
      <c r="H32" s="7">
        <v>0</v>
      </c>
      <c r="I32" s="7">
        <v>2105</v>
      </c>
      <c r="J32" s="7">
        <f t="shared" si="0"/>
        <v>67731511.450000003</v>
      </c>
      <c r="K32" s="7">
        <v>67731511</v>
      </c>
    </row>
    <row r="33" spans="1:11" x14ac:dyDescent="0.25">
      <c r="A33" s="1" t="s">
        <v>33</v>
      </c>
      <c r="B33" s="1" t="s">
        <v>34</v>
      </c>
      <c r="C33" s="1" t="s">
        <v>35</v>
      </c>
      <c r="D33" s="1">
        <v>8401</v>
      </c>
      <c r="E33" s="1">
        <v>6</v>
      </c>
      <c r="F33" s="7">
        <v>3240</v>
      </c>
      <c r="G33" s="7">
        <v>205</v>
      </c>
      <c r="H33" s="7">
        <v>0</v>
      </c>
      <c r="I33" s="7">
        <v>3445</v>
      </c>
      <c r="J33" s="7">
        <f t="shared" si="0"/>
        <v>110848008.05000001</v>
      </c>
      <c r="K33" s="7">
        <v>110848008</v>
      </c>
    </row>
    <row r="34" spans="1:11" x14ac:dyDescent="0.25">
      <c r="A34" s="1" t="s">
        <v>41</v>
      </c>
      <c r="B34" s="1" t="s">
        <v>79</v>
      </c>
      <c r="C34" s="1" t="s">
        <v>80</v>
      </c>
      <c r="D34" s="1">
        <v>10308</v>
      </c>
      <c r="E34" s="1">
        <v>2</v>
      </c>
      <c r="F34" s="7">
        <v>1120</v>
      </c>
      <c r="G34" s="7">
        <v>55</v>
      </c>
      <c r="H34" s="7">
        <v>0</v>
      </c>
      <c r="I34" s="7">
        <v>1175</v>
      </c>
      <c r="J34" s="7">
        <f t="shared" si="0"/>
        <v>37807375.75</v>
      </c>
      <c r="K34" s="7">
        <v>37807376</v>
      </c>
    </row>
    <row r="35" spans="1:11" x14ac:dyDescent="0.25">
      <c r="A35" s="1" t="s">
        <v>28</v>
      </c>
      <c r="B35" s="1" t="s">
        <v>67</v>
      </c>
      <c r="C35" s="1" t="s">
        <v>68</v>
      </c>
      <c r="D35" s="1">
        <v>13601</v>
      </c>
      <c r="E35" s="1">
        <v>3</v>
      </c>
      <c r="F35" s="7">
        <v>1640</v>
      </c>
      <c r="G35" s="7">
        <v>130</v>
      </c>
      <c r="H35" s="7">
        <v>0</v>
      </c>
      <c r="I35" s="7">
        <v>1770</v>
      </c>
      <c r="J35" s="7">
        <f t="shared" si="0"/>
        <v>56952387.300000004</v>
      </c>
      <c r="K35" s="7">
        <v>56952387</v>
      </c>
    </row>
    <row r="36" spans="1:11" x14ac:dyDescent="0.25">
      <c r="A36" s="1" t="s">
        <v>20</v>
      </c>
      <c r="B36" s="1" t="s">
        <v>21</v>
      </c>
      <c r="C36" s="1" t="s">
        <v>22</v>
      </c>
      <c r="D36" s="1">
        <v>5507</v>
      </c>
      <c r="E36" s="1">
        <v>2</v>
      </c>
      <c r="F36" s="7">
        <v>1120</v>
      </c>
      <c r="G36" s="7">
        <v>55</v>
      </c>
      <c r="H36" s="7">
        <v>0</v>
      </c>
      <c r="I36" s="7">
        <v>1175</v>
      </c>
      <c r="J36" s="7">
        <f t="shared" si="0"/>
        <v>37807375.75</v>
      </c>
      <c r="K36" s="7">
        <v>37807376</v>
      </c>
    </row>
    <row r="37" spans="1:11" x14ac:dyDescent="0.25">
      <c r="A37" s="1" t="s">
        <v>9</v>
      </c>
      <c r="B37" s="1" t="s">
        <v>109</v>
      </c>
      <c r="C37" s="1" t="s">
        <v>110</v>
      </c>
      <c r="D37" s="1">
        <v>9220</v>
      </c>
      <c r="E37" s="1">
        <v>1</v>
      </c>
      <c r="F37" s="7">
        <v>400</v>
      </c>
      <c r="G37" s="7">
        <v>0</v>
      </c>
      <c r="H37" s="7">
        <v>0</v>
      </c>
      <c r="I37" s="7">
        <v>400</v>
      </c>
      <c r="J37" s="7">
        <f t="shared" si="0"/>
        <v>12870596</v>
      </c>
      <c r="K37" s="7">
        <v>12870596</v>
      </c>
    </row>
    <row r="38" spans="1:11" x14ac:dyDescent="0.25">
      <c r="A38" s="1" t="s">
        <v>25</v>
      </c>
      <c r="B38" s="1" t="s">
        <v>26</v>
      </c>
      <c r="C38" s="1" t="s">
        <v>27</v>
      </c>
      <c r="D38" s="1">
        <v>4106</v>
      </c>
      <c r="E38" s="1">
        <v>1</v>
      </c>
      <c r="F38" s="7">
        <v>560</v>
      </c>
      <c r="G38" s="7">
        <v>20</v>
      </c>
      <c r="H38" s="7">
        <v>0</v>
      </c>
      <c r="I38" s="7">
        <v>580</v>
      </c>
      <c r="J38" s="7">
        <f t="shared" ref="J38:J59" si="1">I38*$J$1</f>
        <v>18662364.199999999</v>
      </c>
      <c r="K38" s="7">
        <v>18662364</v>
      </c>
    </row>
    <row r="39" spans="1:11" x14ac:dyDescent="0.25">
      <c r="A39" s="1" t="s">
        <v>6</v>
      </c>
      <c r="B39" s="1" t="s">
        <v>7</v>
      </c>
      <c r="C39" s="1" t="s">
        <v>8</v>
      </c>
      <c r="D39" s="1">
        <v>10108</v>
      </c>
      <c r="E39" s="1">
        <v>1</v>
      </c>
      <c r="F39" s="7">
        <v>560</v>
      </c>
      <c r="G39" s="7">
        <v>40</v>
      </c>
      <c r="H39" s="7">
        <v>0</v>
      </c>
      <c r="I39" s="7">
        <v>600</v>
      </c>
      <c r="J39" s="7">
        <f t="shared" si="1"/>
        <v>19305894</v>
      </c>
      <c r="K39" s="7">
        <v>19305894</v>
      </c>
    </row>
    <row r="40" spans="1:11" x14ac:dyDescent="0.25">
      <c r="A40" s="1" t="s">
        <v>20</v>
      </c>
      <c r="B40" s="1" t="s">
        <v>101</v>
      </c>
      <c r="C40" s="1" t="s">
        <v>102</v>
      </c>
      <c r="D40" s="1">
        <v>5602</v>
      </c>
      <c r="E40" s="1">
        <v>1</v>
      </c>
      <c r="F40" s="7">
        <v>520</v>
      </c>
      <c r="H40" s="7">
        <v>0</v>
      </c>
      <c r="I40" s="7">
        <v>520</v>
      </c>
      <c r="J40" s="7">
        <f t="shared" si="1"/>
        <v>16731774.800000001</v>
      </c>
      <c r="K40" s="7">
        <v>16731775</v>
      </c>
    </row>
    <row r="41" spans="1:11" x14ac:dyDescent="0.25">
      <c r="A41" s="1" t="s">
        <v>36</v>
      </c>
      <c r="B41" s="1" t="s">
        <v>37</v>
      </c>
      <c r="C41" s="1" t="s">
        <v>38</v>
      </c>
      <c r="D41" s="1">
        <v>6204</v>
      </c>
      <c r="E41" s="1">
        <v>1</v>
      </c>
      <c r="F41" s="7">
        <v>560</v>
      </c>
      <c r="G41" s="7">
        <v>40</v>
      </c>
      <c r="H41" s="7">
        <v>0</v>
      </c>
      <c r="I41" s="7">
        <v>600</v>
      </c>
      <c r="J41" s="7">
        <f t="shared" si="1"/>
        <v>19305894</v>
      </c>
      <c r="K41" s="7">
        <v>19305894</v>
      </c>
    </row>
    <row r="42" spans="1:11" x14ac:dyDescent="0.25">
      <c r="A42" s="1" t="s">
        <v>111</v>
      </c>
      <c r="B42" s="1" t="s">
        <v>112</v>
      </c>
      <c r="C42" s="1" t="s">
        <v>113</v>
      </c>
      <c r="D42" s="1">
        <v>12302</v>
      </c>
      <c r="E42" s="1">
        <v>1</v>
      </c>
      <c r="F42" s="7">
        <v>560</v>
      </c>
      <c r="G42" s="7">
        <v>40</v>
      </c>
      <c r="H42" s="7">
        <v>0</v>
      </c>
      <c r="I42" s="7">
        <v>600</v>
      </c>
      <c r="J42" s="7">
        <f t="shared" si="1"/>
        <v>19305894</v>
      </c>
      <c r="K42" s="7">
        <v>19305894</v>
      </c>
    </row>
    <row r="43" spans="1:11" x14ac:dyDescent="0.25">
      <c r="A43" s="1" t="s">
        <v>41</v>
      </c>
      <c r="B43" s="1" t="s">
        <v>71</v>
      </c>
      <c r="C43" s="1" t="s">
        <v>72</v>
      </c>
      <c r="D43" s="1">
        <v>10303</v>
      </c>
      <c r="E43" s="1">
        <v>2</v>
      </c>
      <c r="F43" s="7">
        <v>880</v>
      </c>
      <c r="G43" s="7">
        <v>0</v>
      </c>
      <c r="H43" s="7">
        <v>0</v>
      </c>
      <c r="I43" s="7">
        <v>880</v>
      </c>
      <c r="J43" s="7">
        <f t="shared" si="1"/>
        <v>28315311.200000003</v>
      </c>
      <c r="K43" s="7">
        <v>28315311</v>
      </c>
    </row>
    <row r="44" spans="1:11" x14ac:dyDescent="0.25">
      <c r="A44" s="1" t="s">
        <v>41</v>
      </c>
      <c r="B44" s="1" t="s">
        <v>18</v>
      </c>
      <c r="C44" s="1" t="s">
        <v>19</v>
      </c>
      <c r="D44" s="1">
        <v>10206</v>
      </c>
      <c r="E44" s="1">
        <v>1</v>
      </c>
      <c r="F44" s="7">
        <v>560</v>
      </c>
      <c r="G44" s="7">
        <v>30</v>
      </c>
      <c r="H44" s="7">
        <v>0</v>
      </c>
      <c r="I44" s="7">
        <v>590</v>
      </c>
      <c r="J44" s="7">
        <f t="shared" si="1"/>
        <v>18984129.100000001</v>
      </c>
      <c r="K44" s="7">
        <v>18984129</v>
      </c>
    </row>
    <row r="45" spans="1:11" x14ac:dyDescent="0.25">
      <c r="A45" s="1" t="s">
        <v>28</v>
      </c>
      <c r="B45" s="1" t="s">
        <v>29</v>
      </c>
      <c r="C45" s="1" t="s">
        <v>30</v>
      </c>
      <c r="D45" s="1">
        <v>13159</v>
      </c>
      <c r="E45" s="1">
        <v>5</v>
      </c>
      <c r="F45" s="7">
        <v>2320</v>
      </c>
      <c r="G45" s="7">
        <v>0</v>
      </c>
      <c r="H45" s="7">
        <v>0</v>
      </c>
      <c r="I45" s="7">
        <v>2320</v>
      </c>
      <c r="J45" s="7">
        <f t="shared" si="1"/>
        <v>74649456.799999997</v>
      </c>
      <c r="K45" s="7">
        <v>74649457</v>
      </c>
    </row>
    <row r="46" spans="1:11" x14ac:dyDescent="0.25">
      <c r="A46" s="1" t="s">
        <v>53</v>
      </c>
      <c r="B46" s="1" t="s">
        <v>97</v>
      </c>
      <c r="C46" s="1" t="s">
        <v>98</v>
      </c>
      <c r="D46" s="1">
        <v>7306</v>
      </c>
      <c r="E46" s="1">
        <v>1</v>
      </c>
      <c r="F46" s="7">
        <v>520</v>
      </c>
      <c r="G46" s="7">
        <v>0</v>
      </c>
      <c r="H46" s="7">
        <v>0</v>
      </c>
      <c r="I46" s="7">
        <v>520</v>
      </c>
      <c r="J46" s="7">
        <f t="shared" si="1"/>
        <v>16731774.800000001</v>
      </c>
      <c r="K46" s="7">
        <v>16731775</v>
      </c>
    </row>
    <row r="47" spans="1:11" x14ac:dyDescent="0.25">
      <c r="A47" s="1" t="s">
        <v>25</v>
      </c>
      <c r="B47" s="1" t="s">
        <v>85</v>
      </c>
      <c r="C47" s="1" t="s">
        <v>86</v>
      </c>
      <c r="D47" s="1">
        <v>4302</v>
      </c>
      <c r="E47" s="1">
        <v>1</v>
      </c>
      <c r="F47" s="7">
        <v>560</v>
      </c>
      <c r="G47" s="7">
        <v>100</v>
      </c>
      <c r="H47" s="7">
        <v>0</v>
      </c>
      <c r="I47" s="7">
        <v>660</v>
      </c>
      <c r="J47" s="7">
        <f t="shared" si="1"/>
        <v>21236483.400000002</v>
      </c>
      <c r="K47" s="7">
        <v>21236483</v>
      </c>
    </row>
    <row r="48" spans="1:11" x14ac:dyDescent="0.25">
      <c r="A48" s="1" t="s">
        <v>20</v>
      </c>
      <c r="B48" s="1" t="s">
        <v>31</v>
      </c>
      <c r="C48" s="1" t="s">
        <v>32</v>
      </c>
      <c r="D48" s="1">
        <v>5401</v>
      </c>
      <c r="E48" s="1">
        <v>1</v>
      </c>
      <c r="F48" s="7">
        <v>520</v>
      </c>
      <c r="H48" s="7">
        <v>0</v>
      </c>
      <c r="I48" s="7">
        <v>520</v>
      </c>
      <c r="J48" s="7">
        <f t="shared" si="1"/>
        <v>16731774.800000001</v>
      </c>
      <c r="K48" s="7">
        <v>16731775</v>
      </c>
    </row>
    <row r="49" spans="1:11" x14ac:dyDescent="0.25">
      <c r="A49" s="1" t="s">
        <v>50</v>
      </c>
      <c r="B49" s="1" t="s">
        <v>51</v>
      </c>
      <c r="C49" s="1" t="s">
        <v>52</v>
      </c>
      <c r="D49" s="1">
        <v>8109</v>
      </c>
      <c r="E49" s="1">
        <v>2</v>
      </c>
      <c r="F49" s="7">
        <v>1000</v>
      </c>
      <c r="G49" s="7">
        <v>0</v>
      </c>
      <c r="H49" s="7">
        <v>0</v>
      </c>
      <c r="I49" s="7">
        <v>1000</v>
      </c>
      <c r="J49" s="7">
        <f t="shared" si="1"/>
        <v>32176490</v>
      </c>
      <c r="K49" s="7">
        <v>32176490</v>
      </c>
    </row>
    <row r="50" spans="1:11" x14ac:dyDescent="0.25">
      <c r="A50" s="1" t="s">
        <v>20</v>
      </c>
      <c r="B50" s="1" t="s">
        <v>93</v>
      </c>
      <c r="C50" s="1" t="s">
        <v>94</v>
      </c>
      <c r="D50" s="1">
        <v>5703</v>
      </c>
      <c r="E50" s="1">
        <v>1</v>
      </c>
      <c r="F50" s="7">
        <v>560</v>
      </c>
      <c r="G50" s="7">
        <v>10</v>
      </c>
      <c r="H50" s="7">
        <v>0</v>
      </c>
      <c r="I50" s="7">
        <v>570</v>
      </c>
      <c r="J50" s="7">
        <f t="shared" si="1"/>
        <v>18340599.300000001</v>
      </c>
      <c r="K50" s="7">
        <v>18340599</v>
      </c>
    </row>
    <row r="51" spans="1:11" x14ac:dyDescent="0.25">
      <c r="A51" s="1" t="s">
        <v>53</v>
      </c>
      <c r="B51" s="1" t="s">
        <v>77</v>
      </c>
      <c r="C51" s="1" t="s">
        <v>78</v>
      </c>
      <c r="D51" s="1">
        <v>7310</v>
      </c>
      <c r="E51" s="1">
        <v>1</v>
      </c>
      <c r="F51" s="7">
        <v>520</v>
      </c>
      <c r="H51" s="7">
        <v>0</v>
      </c>
      <c r="I51" s="7">
        <v>520</v>
      </c>
      <c r="J51" s="7">
        <f t="shared" si="1"/>
        <v>16731774.800000001</v>
      </c>
      <c r="K51" s="7">
        <v>16731775</v>
      </c>
    </row>
    <row r="52" spans="1:11" x14ac:dyDescent="0.25">
      <c r="A52" s="1" t="s">
        <v>36</v>
      </c>
      <c r="B52" s="1" t="s">
        <v>83</v>
      </c>
      <c r="C52" s="1" t="s">
        <v>84</v>
      </c>
      <c r="D52" s="1">
        <v>6110</v>
      </c>
      <c r="E52" s="1">
        <v>1</v>
      </c>
      <c r="F52" s="7">
        <v>480</v>
      </c>
      <c r="H52" s="7">
        <v>0</v>
      </c>
      <c r="I52" s="7">
        <v>480</v>
      </c>
      <c r="J52" s="7">
        <f t="shared" si="1"/>
        <v>15444715.200000001</v>
      </c>
      <c r="K52" s="7">
        <v>15444715</v>
      </c>
    </row>
    <row r="53" spans="1:11" x14ac:dyDescent="0.25">
      <c r="A53" s="1" t="s">
        <v>33</v>
      </c>
      <c r="B53" s="1" t="s">
        <v>46</v>
      </c>
      <c r="C53" s="1" t="s">
        <v>47</v>
      </c>
      <c r="D53" s="1">
        <v>8206</v>
      </c>
      <c r="E53" s="1">
        <v>6</v>
      </c>
      <c r="F53" s="7">
        <v>3360</v>
      </c>
      <c r="G53" s="7">
        <v>380</v>
      </c>
      <c r="H53" s="7">
        <v>0</v>
      </c>
      <c r="I53" s="7">
        <v>3740</v>
      </c>
      <c r="J53" s="7">
        <f t="shared" si="1"/>
        <v>120340072.60000001</v>
      </c>
      <c r="K53" s="7">
        <v>120340073</v>
      </c>
    </row>
    <row r="54" spans="1:11" x14ac:dyDescent="0.25">
      <c r="A54" s="1" t="s">
        <v>33</v>
      </c>
      <c r="B54" s="1" t="s">
        <v>60</v>
      </c>
      <c r="C54" s="1" t="s">
        <v>61</v>
      </c>
      <c r="D54" s="1">
        <v>8205</v>
      </c>
      <c r="E54" s="1">
        <v>3</v>
      </c>
      <c r="F54" s="7">
        <v>1680</v>
      </c>
      <c r="G54" s="7">
        <v>230</v>
      </c>
      <c r="H54" s="7">
        <v>0</v>
      </c>
      <c r="I54" s="7">
        <v>1910</v>
      </c>
      <c r="J54" s="7">
        <f t="shared" si="1"/>
        <v>61457095.900000006</v>
      </c>
      <c r="K54" s="7">
        <v>61457096</v>
      </c>
    </row>
    <row r="55" spans="1:11" x14ac:dyDescent="0.25">
      <c r="A55" s="1" t="s">
        <v>6</v>
      </c>
      <c r="B55" s="1" t="s">
        <v>95</v>
      </c>
      <c r="C55" s="1" t="s">
        <v>96</v>
      </c>
      <c r="D55" s="1">
        <v>10101</v>
      </c>
      <c r="E55" s="1">
        <v>1</v>
      </c>
      <c r="F55" s="7">
        <v>440</v>
      </c>
      <c r="G55" s="7">
        <v>0</v>
      </c>
      <c r="H55" s="7">
        <v>0</v>
      </c>
      <c r="I55" s="7">
        <v>440</v>
      </c>
      <c r="J55" s="7">
        <f t="shared" si="1"/>
        <v>14157655.600000001</v>
      </c>
      <c r="K55" s="7">
        <v>14157656</v>
      </c>
    </row>
    <row r="56" spans="1:11" x14ac:dyDescent="0.25">
      <c r="A56" s="1" t="s">
        <v>62</v>
      </c>
      <c r="B56" s="1" t="s">
        <v>63</v>
      </c>
      <c r="C56" s="1" t="s">
        <v>64</v>
      </c>
      <c r="D56" s="1">
        <v>3301</v>
      </c>
      <c r="E56" s="1">
        <v>1</v>
      </c>
      <c r="F56" s="7">
        <v>560</v>
      </c>
      <c r="G56" s="7">
        <v>40</v>
      </c>
      <c r="H56" s="7">
        <v>0</v>
      </c>
      <c r="I56" s="7">
        <v>600</v>
      </c>
      <c r="J56" s="7">
        <f t="shared" si="1"/>
        <v>19305894</v>
      </c>
      <c r="K56" s="7">
        <v>19305894</v>
      </c>
    </row>
    <row r="57" spans="1:11" x14ac:dyDescent="0.25">
      <c r="A57" s="1" t="s">
        <v>53</v>
      </c>
      <c r="B57" s="1" t="s">
        <v>54</v>
      </c>
      <c r="C57" s="1" t="s">
        <v>55</v>
      </c>
      <c r="D57" s="1">
        <v>7106</v>
      </c>
      <c r="E57" s="1">
        <v>2</v>
      </c>
      <c r="F57" s="7">
        <v>1040</v>
      </c>
      <c r="G57" s="7">
        <v>70</v>
      </c>
      <c r="H57" s="7">
        <v>0</v>
      </c>
      <c r="I57" s="7">
        <v>1110</v>
      </c>
      <c r="J57" s="7">
        <f t="shared" si="1"/>
        <v>35715903.899999999</v>
      </c>
      <c r="K57" s="7">
        <v>35715904</v>
      </c>
    </row>
    <row r="58" spans="1:11" x14ac:dyDescent="0.25">
      <c r="A58" s="1" t="s">
        <v>53</v>
      </c>
      <c r="B58" s="1" t="s">
        <v>114</v>
      </c>
      <c r="C58" s="1" t="s">
        <v>115</v>
      </c>
      <c r="D58" s="1">
        <v>7309</v>
      </c>
      <c r="E58" s="1">
        <v>2</v>
      </c>
      <c r="F58" s="7">
        <v>1080</v>
      </c>
      <c r="G58" s="7">
        <v>5</v>
      </c>
      <c r="H58" s="7">
        <v>0</v>
      </c>
      <c r="I58" s="7">
        <v>1085</v>
      </c>
      <c r="J58" s="7">
        <f t="shared" si="1"/>
        <v>34911491.649999999</v>
      </c>
      <c r="K58" s="7">
        <v>34911492</v>
      </c>
    </row>
    <row r="59" spans="1:11" x14ac:dyDescent="0.25">
      <c r="A59" s="1" t="s">
        <v>20</v>
      </c>
      <c r="B59" s="1" t="s">
        <v>39</v>
      </c>
      <c r="C59" s="1" t="s">
        <v>40</v>
      </c>
      <c r="D59" s="1">
        <v>5303</v>
      </c>
      <c r="E59" s="1">
        <v>6</v>
      </c>
      <c r="F59" s="7">
        <v>3240</v>
      </c>
      <c r="G59" s="7">
        <v>80</v>
      </c>
      <c r="H59" s="7">
        <v>0</v>
      </c>
      <c r="I59" s="7">
        <v>3320</v>
      </c>
      <c r="J59" s="7">
        <f t="shared" si="1"/>
        <v>106825946.80000001</v>
      </c>
      <c r="K59" s="7">
        <v>106825947</v>
      </c>
    </row>
    <row r="60" spans="1:11" x14ac:dyDescent="0.25">
      <c r="A60" s="1" t="s">
        <v>137</v>
      </c>
      <c r="E60" s="1">
        <f>SUBTOTAL(109,Tabla1[N° Beneficiarios])</f>
        <v>113</v>
      </c>
      <c r="F60" s="6">
        <f>SUBTOTAL(109,Tabla1[Bonificación Adicional (UF)])</f>
        <v>59200</v>
      </c>
      <c r="G60" s="6">
        <f>SUBTOTAL(109,Tabla1[ Bonificación de Antigüedad (UF)])</f>
        <v>2850</v>
      </c>
      <c r="H60" s="6">
        <f>SUBTOTAL(109,Tabla1[Bonificación Trabajo Pesado (UF)])</f>
        <v>0</v>
      </c>
      <c r="I60" s="6">
        <f>SUBTOTAL(109,Tabla1[Total Bonificaciones de cargo fiscal $])</f>
        <v>62050</v>
      </c>
      <c r="J60" s="6">
        <f>SUBTOTAL(109,Tabla1[Cálculo])</f>
        <v>1996551204.5</v>
      </c>
      <c r="K60" s="6">
        <f>SUBTOTAL(109,Tabla1[Monto Bonificaciones en $])</f>
        <v>1996551207</v>
      </c>
    </row>
  </sheetData>
  <sortState ref="A7:K60">
    <sortCondition ref="C7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TGR</vt:lpstr>
      <vt:lpstr>Planilla Dipres-Tesorería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Manque Angulo</dc:creator>
  <cp:lastModifiedBy>Valderrama Cisternas, Pedro</cp:lastModifiedBy>
  <dcterms:created xsi:type="dcterms:W3CDTF">2022-05-03T15:48:00Z</dcterms:created>
  <dcterms:modified xsi:type="dcterms:W3CDTF">2022-05-20T18:00:54Z</dcterms:modified>
</cp:coreProperties>
</file>