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pvalderrama\Desktop\"/>
    </mc:Choice>
  </mc:AlternateContent>
  <bookViews>
    <workbookView xWindow="0" yWindow="0" windowWidth="28800" windowHeight="12990"/>
  </bookViews>
  <sheets>
    <sheet name="Planilla Dipres" sheetId="2" r:id="rId1"/>
    <sheet name="Base" sheetId="1" r:id="rId2"/>
    <sheet name="Hoja3" sheetId="3" r:id="rId3"/>
  </sheets>
  <calcPr calcId="191029"/>
  <pivotCaches>
    <pivotCache cacheId="1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8" i="2" l="1"/>
  <c r="G18" i="2"/>
  <c r="F18" i="2"/>
  <c r="E18" i="2"/>
  <c r="H8" i="2"/>
  <c r="I8" i="2" s="1"/>
  <c r="J8" i="2" s="1"/>
  <c r="H9" i="2"/>
  <c r="I9" i="2" s="1"/>
  <c r="J9" i="2" s="1"/>
  <c r="H10" i="2"/>
  <c r="I10" i="2" s="1"/>
  <c r="J10" i="2" s="1"/>
  <c r="H11" i="2"/>
  <c r="I11" i="2" s="1"/>
  <c r="J11" i="2" s="1"/>
  <c r="H12" i="2"/>
  <c r="I12" i="2" s="1"/>
  <c r="J12" i="2" s="1"/>
  <c r="H14" i="2"/>
  <c r="I14" i="2" s="1"/>
  <c r="J14" i="2" s="1"/>
  <c r="H15" i="2"/>
  <c r="I15" i="2" s="1"/>
  <c r="J15" i="2" s="1"/>
  <c r="H17" i="2"/>
  <c r="I17" i="2" s="1"/>
  <c r="J17" i="2" s="1"/>
  <c r="H13" i="2"/>
  <c r="I13" i="2" s="1"/>
  <c r="J13" i="2" s="1"/>
  <c r="H16" i="2"/>
  <c r="I16" i="2" s="1"/>
  <c r="J16" i="2" s="1"/>
  <c r="H7" i="2"/>
  <c r="I7" i="2" s="1"/>
  <c r="J7" i="2" s="1"/>
  <c r="J18" i="2" l="1"/>
  <c r="H18" i="2"/>
</calcChain>
</file>

<file path=xl/sharedStrings.xml><?xml version="1.0" encoding="utf-8"?>
<sst xmlns="http://schemas.openxmlformats.org/spreadsheetml/2006/main" count="315" uniqueCount="119">
  <si>
    <t>Nro. Región</t>
  </si>
  <si>
    <t>Nombre Región</t>
  </si>
  <si>
    <t>Id Comuna</t>
  </si>
  <si>
    <t>Id Conara</t>
  </si>
  <si>
    <t>Orden de Prelación</t>
  </si>
  <si>
    <t>Periodo Asignación de cupos</t>
  </si>
  <si>
    <t xml:space="preserve"> Nombre institución</t>
  </si>
  <si>
    <t>Cédula de Identidad</t>
  </si>
  <si>
    <t>Nombre</t>
  </si>
  <si>
    <t xml:space="preserve"> Tipo postulación</t>
  </si>
  <si>
    <t>Cupos (Resolución)</t>
  </si>
  <si>
    <t>Trámite Bonificación Fiscal (Pagada)</t>
  </si>
  <si>
    <t>Años Antigüedad al Cese</t>
  </si>
  <si>
    <t>Bonificación Adicional (UF)</t>
  </si>
  <si>
    <t>Bonificación de Antigüedad (UF)</t>
  </si>
  <si>
    <t>Bonificación Trabajo Pesado (UF)</t>
  </si>
  <si>
    <t>N° Resolución Aporte Fiscal</t>
  </si>
  <si>
    <t>Fecha Resolución Aporte Fiscal</t>
  </si>
  <si>
    <t>Metropolitana</t>
  </si>
  <si>
    <t>13153</t>
  </si>
  <si>
    <t>SAN RAMÓN</t>
  </si>
  <si>
    <t>5.431.742-5</t>
  </si>
  <si>
    <t>Edmundo Liborio Contreras Osorio</t>
  </si>
  <si>
    <t>Municipal</t>
  </si>
  <si>
    <t>Res. 6611/2020</t>
  </si>
  <si>
    <t>Septiembre Ok</t>
  </si>
  <si>
    <t>8553/2021</t>
  </si>
  <si>
    <t>5.078.424-K</t>
  </si>
  <si>
    <t>Enrique Eduardo Guzman Zenteno</t>
  </si>
  <si>
    <t>6.225.515-3</t>
  </si>
  <si>
    <t>Jose Osvaldo Navarro Alarcon</t>
  </si>
  <si>
    <t>7.427.415-3</t>
  </si>
  <si>
    <t>Teresa Ester Gallardo Cardenas</t>
  </si>
  <si>
    <t>13162</t>
  </si>
  <si>
    <t>PEDRO AGUIRRE CERDA</t>
  </si>
  <si>
    <t>6.222.342-1</t>
  </si>
  <si>
    <t>Miguel Angel Torrealba Perez</t>
  </si>
  <si>
    <t>6.805.725-6</t>
  </si>
  <si>
    <t>Carlos Nelson Guzman Palma</t>
  </si>
  <si>
    <t>Valparaíso</t>
  </si>
  <si>
    <t>05302</t>
  </si>
  <si>
    <t>VIÑA DEL MAR</t>
  </si>
  <si>
    <t>6.348.554-3</t>
  </si>
  <si>
    <t>Daniel Joaquin Quezada Chacon</t>
  </si>
  <si>
    <t>Libertador Bernardo O'Higgins</t>
  </si>
  <si>
    <t>06207</t>
  </si>
  <si>
    <t>PALMILLA</t>
  </si>
  <si>
    <t>7.566.046-4</t>
  </si>
  <si>
    <t>Veronica Beatriz Del Carmen Farias Caceres</t>
  </si>
  <si>
    <t>7.746.425-5</t>
  </si>
  <si>
    <t>Eugenia Maria Astorga Godoy</t>
  </si>
  <si>
    <t>6.442.148-4</t>
  </si>
  <si>
    <t>Mauricio Osvaldo Cepeda Fontecilla</t>
  </si>
  <si>
    <t>7.251.991-4</t>
  </si>
  <si>
    <t>Rosa Ester Perez Riquelme</t>
  </si>
  <si>
    <t>6.445.660-1</t>
  </si>
  <si>
    <t>Luis Humberto Martinez Olmos</t>
  </si>
  <si>
    <t>5.716.756-4</t>
  </si>
  <si>
    <t>Kelly Rimsky Venegas Grez</t>
  </si>
  <si>
    <t>06114</t>
  </si>
  <si>
    <t>OLIVAR</t>
  </si>
  <si>
    <t>8.075.456-6</t>
  </si>
  <si>
    <t>Susana Veronica Soto Marquez</t>
  </si>
  <si>
    <t>05501</t>
  </si>
  <si>
    <t>QUILLOTA</t>
  </si>
  <si>
    <t>06203</t>
  </si>
  <si>
    <t>NANCAGUA</t>
  </si>
  <si>
    <t>5.911.027-6</t>
  </si>
  <si>
    <t>Juan Francisco Rivera Duran</t>
  </si>
  <si>
    <t>Res. 551/2021</t>
  </si>
  <si>
    <t>6.831.589-1</t>
  </si>
  <si>
    <t>Julio Del Carmen Astorga Duran</t>
  </si>
  <si>
    <t>13101</t>
  </si>
  <si>
    <t>SANTIAGO</t>
  </si>
  <si>
    <t>6.056.296-2</t>
  </si>
  <si>
    <t>Manuel Enrique Romero Monsalves</t>
  </si>
  <si>
    <t>7.153.271-2</t>
  </si>
  <si>
    <t>Monica Del Carmen Torres Ibarra</t>
  </si>
  <si>
    <t>6.221.432-5</t>
  </si>
  <si>
    <t>Marcial Antonio Valderrama Godoy</t>
  </si>
  <si>
    <t>13160</t>
  </si>
  <si>
    <t>VITACURA</t>
  </si>
  <si>
    <t>5.439.533-7</t>
  </si>
  <si>
    <t>Andres Enrique Zarhi Troy</t>
  </si>
  <si>
    <t>13152</t>
  </si>
  <si>
    <t>PEÑALOLÉN</t>
  </si>
  <si>
    <t>6.020.783-6</t>
  </si>
  <si>
    <t>Jose Froilan Soto Santibañez</t>
  </si>
  <si>
    <t>8.370.694-5</t>
  </si>
  <si>
    <t>Patricia Maria Cruz Rojo</t>
  </si>
  <si>
    <t>13103</t>
  </si>
  <si>
    <t>PROVIDENCIA</t>
  </si>
  <si>
    <t>6.499.014-4</t>
  </si>
  <si>
    <t>Carlos Antonio Delgadillo Canivilo</t>
  </si>
  <si>
    <t>Res. 5741/2021</t>
  </si>
  <si>
    <t>Total</t>
  </si>
  <si>
    <t>LEY DE RETIRO VOLUNTARIO</t>
  </si>
  <si>
    <t>RESOLUCIÓN N°8553/2021 DE 20-10-2021</t>
  </si>
  <si>
    <t>Municipio</t>
  </si>
  <si>
    <t>N° Beneficiarios</t>
  </si>
  <si>
    <t>Total Bonificaciones de cargo fiscal $</t>
  </si>
  <si>
    <t>Cálculo</t>
  </si>
  <si>
    <t>Monto Bonificaciones en $</t>
  </si>
  <si>
    <t>Total general</t>
  </si>
  <si>
    <t>Cuenta de Cédula de Identidad</t>
  </si>
  <si>
    <t>Suma de Bonificación Adicional (UF)</t>
  </si>
  <si>
    <t>Suma de Bonificación de Antigüedad (UF)</t>
  </si>
  <si>
    <t>Nancagua</t>
  </si>
  <si>
    <t>Olivar</t>
  </si>
  <si>
    <t>Palmilla</t>
  </si>
  <si>
    <t>Pedro Aguirre Cerda</t>
  </si>
  <si>
    <t>Peñalolén</t>
  </si>
  <si>
    <t>Providencia</t>
  </si>
  <si>
    <t>San Ramón</t>
  </si>
  <si>
    <t>Santiago</t>
  </si>
  <si>
    <t>Vitacura</t>
  </si>
  <si>
    <t>Quillota</t>
  </si>
  <si>
    <t>Viña del Mar</t>
  </si>
  <si>
    <t>VALOR UF DE 31-10-2021 $30.380,53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</si>
</sst>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-;\-* #,##0.00_-;_-* &quot;-&quot;??_-;_-@_-"/>
    <numFmt numFmtId="165" formatCode="_-* #,##0_-;\-* #,##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 Light"/>
      <family val="2"/>
      <scheme val="major"/>
    </font>
    <font>
      <sz val="11"/>
      <color theme="1"/>
      <name val="Calibri Light"/>
      <family val="2"/>
      <scheme val="maj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2">
    <xf numFmtId="0" fontId="0" fillId="0" borderId="0" xfId="0"/>
    <xf numFmtId="0" fontId="0" fillId="0" borderId="0" xfId="0" applyAlignment="1">
      <alignment horizontal="center" vertical="center" wrapText="1"/>
    </xf>
    <xf numFmtId="0" fontId="2" fillId="0" borderId="0" xfId="0" applyFont="1"/>
    <xf numFmtId="0" fontId="0" fillId="0" borderId="0" xfId="0" pivotButton="1"/>
    <xf numFmtId="0" fontId="0" fillId="0" borderId="0" xfId="0" applyNumberFormat="1"/>
    <xf numFmtId="0" fontId="3" fillId="0" borderId="0" xfId="0" applyFont="1"/>
    <xf numFmtId="4" fontId="3" fillId="0" borderId="0" xfId="0" applyNumberFormat="1" applyFont="1"/>
    <xf numFmtId="0" fontId="3" fillId="0" borderId="0" xfId="0" applyFont="1" applyAlignment="1">
      <alignment horizontal="center" vertical="center" wrapText="1"/>
    </xf>
    <xf numFmtId="165" fontId="3" fillId="0" borderId="0" xfId="1" applyNumberFormat="1" applyFont="1"/>
    <xf numFmtId="164" fontId="3" fillId="0" borderId="0" xfId="1" applyFont="1"/>
    <xf numFmtId="165" fontId="3" fillId="0" borderId="0" xfId="0" applyNumberFormat="1" applyFont="1"/>
    <xf numFmtId="0" fontId="3" fillId="0" borderId="0" xfId="0" applyNumberFormat="1" applyFont="1"/>
  </cellXfs>
  <cellStyles count="2">
    <cellStyle name="Millares" xfId="1" builtinId="3"/>
    <cellStyle name="Normal" xfId="0" builtinId="0"/>
  </cellStyles>
  <dxfs count="23">
    <dxf>
      <font>
        <strike val="0"/>
        <outline val="0"/>
        <shadow val="0"/>
        <u val="none"/>
        <vertAlign val="baseline"/>
        <sz val="11"/>
        <color theme="1"/>
        <name val="Calibri Light"/>
        <scheme val="major"/>
      </font>
      <numFmt numFmtId="165" formatCode="_-* #,##0_-;\-* #,##0_-;_-* &quot;-&quot;??_-;_-@_-"/>
    </dxf>
    <dxf>
      <font>
        <strike val="0"/>
        <outline val="0"/>
        <shadow val="0"/>
        <u val="none"/>
        <vertAlign val="baseline"/>
        <sz val="11"/>
        <color theme="1"/>
        <name val="Calibri Light"/>
        <scheme val="major"/>
      </font>
      <numFmt numFmtId="165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  <numFmt numFmtId="165" formatCode="_-* #,##0_-;\-* #,##0_-;_-* &quot;-&quot;??_-;_-@_-"/>
    </dxf>
    <dxf>
      <font>
        <strike val="0"/>
        <outline val="0"/>
        <shadow val="0"/>
        <u val="none"/>
        <vertAlign val="baseline"/>
        <sz val="11"/>
        <color theme="1"/>
        <name val="Calibri Light"/>
        <scheme val="major"/>
      </font>
      <numFmt numFmtId="165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  <numFmt numFmtId="165" formatCode="_-* #,##0_-;\-* #,##0_-;_-* &quot;-&quot;??_-;_-@_-"/>
    </dxf>
    <dxf>
      <font>
        <strike val="0"/>
        <outline val="0"/>
        <shadow val="0"/>
        <u val="none"/>
        <vertAlign val="baseline"/>
        <sz val="11"/>
        <color theme="1"/>
        <name val="Calibri Light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  <numFmt numFmtId="165" formatCode="_-* #,##0_-;\-* #,##0_-;_-* &quot;-&quot;??_-;_-@_-"/>
    </dxf>
    <dxf>
      <font>
        <strike val="0"/>
        <outline val="0"/>
        <shadow val="0"/>
        <u val="none"/>
        <vertAlign val="baseline"/>
        <sz val="11"/>
        <color theme="1"/>
        <name val="Calibri Light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  <numFmt numFmtId="165" formatCode="_-* #,##0_-;\-* #,##0_-;_-* &quot;-&quot;??_-;_-@_-"/>
    </dxf>
    <dxf>
      <font>
        <strike val="0"/>
        <outline val="0"/>
        <shadow val="0"/>
        <u val="none"/>
        <vertAlign val="baseline"/>
        <sz val="11"/>
        <color theme="1"/>
        <name val="Calibri Light"/>
        <scheme val="major"/>
      </font>
      <numFmt numFmtId="165" formatCode="_-* #,##0_-;\-* #,##0_-;_-* &quot;-&quot;??_-;_-@_-"/>
    </dxf>
    <dxf>
      <font>
        <strike val="0"/>
        <outline val="0"/>
        <shadow val="0"/>
        <u val="none"/>
        <vertAlign val="baseline"/>
        <sz val="11"/>
        <color theme="1"/>
        <name val="Calibri Light"/>
        <scheme val="major"/>
      </font>
    </dxf>
    <dxf>
      <font>
        <strike val="0"/>
        <outline val="0"/>
        <shadow val="0"/>
        <u val="none"/>
        <vertAlign val="baseline"/>
        <sz val="11"/>
        <color theme="1"/>
        <name val="Calibri Light"/>
        <scheme val="major"/>
      </font>
    </dxf>
    <dxf>
      <font>
        <strike val="0"/>
        <outline val="0"/>
        <shadow val="0"/>
        <u val="none"/>
        <vertAlign val="baseline"/>
        <sz val="11"/>
        <color theme="1"/>
        <name val="Calibri Light"/>
        <scheme val="major"/>
      </font>
    </dxf>
    <dxf>
      <font>
        <strike val="0"/>
        <outline val="0"/>
        <shadow val="0"/>
        <u val="none"/>
        <vertAlign val="baseline"/>
        <sz val="11"/>
        <color theme="1"/>
        <name val="Calibri Light"/>
        <scheme val="major"/>
      </font>
    </dxf>
    <dxf>
      <font>
        <strike val="0"/>
        <outline val="0"/>
        <shadow val="0"/>
        <u val="none"/>
        <vertAlign val="baseline"/>
        <sz val="11"/>
        <color theme="1"/>
        <name val="Calibri Light"/>
        <scheme val="major"/>
      </font>
    </dxf>
    <dxf>
      <font>
        <strike val="0"/>
        <outline val="0"/>
        <shadow val="0"/>
        <u val="none"/>
        <vertAlign val="baseline"/>
        <sz val="11"/>
        <color theme="1"/>
        <name val="Calibri Light"/>
        <scheme val="major"/>
      </font>
    </dxf>
    <dxf>
      <font>
        <strike val="0"/>
        <outline val="0"/>
        <shadow val="0"/>
        <u val="none"/>
        <vertAlign val="baseline"/>
        <sz val="11"/>
        <color theme="1"/>
        <name val="Calibri Light"/>
        <scheme val="major"/>
      </font>
    </dxf>
    <dxf>
      <font>
        <strike val="0"/>
        <outline val="0"/>
        <shadow val="0"/>
        <u val="none"/>
        <vertAlign val="baseline"/>
        <sz val="11"/>
        <color theme="1"/>
        <name val="Calibri Light"/>
        <scheme val="major"/>
      </font>
    </dxf>
    <dxf>
      <font>
        <strike val="0"/>
        <outline val="0"/>
        <shadow val="0"/>
        <u val="none"/>
        <vertAlign val="baseline"/>
        <sz val="11"/>
        <color theme="1"/>
        <name val="Calibri Light"/>
        <scheme val="major"/>
      </font>
    </dxf>
    <dxf>
      <font>
        <strike val="0"/>
        <outline val="0"/>
        <shadow val="0"/>
        <u val="none"/>
        <vertAlign val="baseline"/>
        <sz val="11"/>
        <color theme="1"/>
        <name val="Calibri Light"/>
        <scheme val="major"/>
      </font>
    </dxf>
    <dxf>
      <font>
        <strike val="0"/>
        <outline val="0"/>
        <shadow val="0"/>
        <u val="none"/>
        <vertAlign val="baseline"/>
        <sz val="11"/>
        <color theme="1"/>
        <name val="Calibri Light"/>
        <scheme val="major"/>
      </font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ny" refreshedDate="44495.713726504633" createdVersion="7" refreshedVersion="7" minRefreshableVersion="3" recordCount="23">
  <cacheSource type="worksheet">
    <worksheetSource ref="A6:R29" sheet="Base"/>
  </cacheSource>
  <cacheFields count="18">
    <cacheField name="Nro. Región" numFmtId="0">
      <sharedItems containsSemiMixedTypes="0" containsString="0" containsNumber="1" containsInteger="1" minValue="5" maxValue="13"/>
    </cacheField>
    <cacheField name="Nombre Región" numFmtId="0">
      <sharedItems count="3">
        <s v="Libertador Bernardo O'Higgins"/>
        <s v="Metropolitana"/>
        <s v="Valparaíso"/>
      </sharedItems>
    </cacheField>
    <cacheField name="Id Comuna" numFmtId="0">
      <sharedItems containsSemiMixedTypes="0" containsString="0" containsNumber="1" containsInteger="1" minValue="5109" maxValue="13132"/>
    </cacheField>
    <cacheField name="Id Conara" numFmtId="0">
      <sharedItems count="11">
        <s v="06203"/>
        <s v="06114"/>
        <s v="06207"/>
        <s v="13162"/>
        <s v="13152"/>
        <s v="13103"/>
        <s v="05501"/>
        <s v="13153"/>
        <s v="13101"/>
        <s v="05302"/>
        <s v="13160"/>
      </sharedItems>
    </cacheField>
    <cacheField name="Orden de Prelación" numFmtId="0">
      <sharedItems containsSemiMixedTypes="0" containsString="0" containsNumber="1" containsInteger="1" minValue="1506" maxValue="2454"/>
    </cacheField>
    <cacheField name="Periodo Asignación de cupos" numFmtId="0">
      <sharedItems containsSemiMixedTypes="0" containsString="0" containsNumber="1" containsInteger="1" minValue="2019" maxValue="2019"/>
    </cacheField>
    <cacheField name=" Nombre institución" numFmtId="0">
      <sharedItems count="11">
        <s v="NANCAGUA"/>
        <s v="OLIVAR"/>
        <s v="PALMILLA"/>
        <s v="PEDRO AGUIRRE CERDA"/>
        <s v="PEÑALOLÉN"/>
        <s v="PROVIDENCIA"/>
        <s v="QUILLOTA"/>
        <s v="SAN RAMÓN"/>
        <s v="SANTIAGO"/>
        <s v="VIÑA DEL MAR"/>
        <s v="VITACURA"/>
      </sharedItems>
    </cacheField>
    <cacheField name="Cédula de Identidad" numFmtId="0">
      <sharedItems/>
    </cacheField>
    <cacheField name="Nombre" numFmtId="0">
      <sharedItems/>
    </cacheField>
    <cacheField name=" Tipo postulación" numFmtId="0">
      <sharedItems/>
    </cacheField>
    <cacheField name="Cupos (Resolución)" numFmtId="0">
      <sharedItems/>
    </cacheField>
    <cacheField name="Trámite Bonificación Fiscal (Pagada)" numFmtId="0">
      <sharedItems/>
    </cacheField>
    <cacheField name="Años Antigüedad al Cese" numFmtId="0">
      <sharedItems containsSemiMixedTypes="0" containsString="0" containsNumber="1" containsInteger="1" minValue="13" maxValue="43"/>
    </cacheField>
    <cacheField name="Bonificación Adicional (UF)" numFmtId="0">
      <sharedItems containsSemiMixedTypes="0" containsString="0" containsNumber="1" containsInteger="1" minValue="400" maxValue="560"/>
    </cacheField>
    <cacheField name="Bonificación de Antigüedad (UF)" numFmtId="0">
      <sharedItems containsSemiMixedTypes="0" containsString="0" containsNumber="1" containsInteger="1" minValue="0" maxValue="70"/>
    </cacheField>
    <cacheField name="Bonificación Trabajo Pesado (UF)" numFmtId="0">
      <sharedItems containsSemiMixedTypes="0" containsString="0" containsNumber="1" containsInteger="1" minValue="0" maxValue="0"/>
    </cacheField>
    <cacheField name="N° Resolución Aporte Fiscal" numFmtId="0">
      <sharedItems/>
    </cacheField>
    <cacheField name="Fecha Resolución Aporte Fiscal" numFmtId="0">
      <sharedItems containsSemiMixedTypes="0" containsString="0" containsNumber="1" containsInteger="1" minValue="44489" maxValue="4448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3">
  <r>
    <n v="6"/>
    <x v="0"/>
    <n v="6305"/>
    <x v="0"/>
    <n v="2405"/>
    <n v="2019"/>
    <x v="0"/>
    <s v="6.831.589-1"/>
    <s v="Julio Del Carmen Astorga Duran"/>
    <s v="Municipal"/>
    <s v="Res. 551/2021"/>
    <s v="Septiembre Ok"/>
    <n v="43"/>
    <n v="560"/>
    <n v="70"/>
    <n v="0"/>
    <s v="8553/2021"/>
    <n v="44489"/>
  </r>
  <r>
    <n v="6"/>
    <x v="0"/>
    <n v="6111"/>
    <x v="1"/>
    <n v="2372"/>
    <n v="2019"/>
    <x v="1"/>
    <s v="8.075.456-6"/>
    <s v="Susana Veronica Soto Marquez"/>
    <s v="Municipal"/>
    <s v="Res. 6611/2020"/>
    <s v="Septiembre Ok"/>
    <n v="20"/>
    <n v="440"/>
    <n v="0"/>
    <n v="0"/>
    <s v="8553/2021"/>
    <n v="44489"/>
  </r>
  <r>
    <n v="6"/>
    <x v="0"/>
    <n v="6306"/>
    <x v="2"/>
    <n v="2057"/>
    <n v="2019"/>
    <x v="2"/>
    <s v="7.566.046-4"/>
    <s v="Veronica Beatriz Del Carmen Farias Caceres"/>
    <s v="Municipal"/>
    <s v="Res. 6611/2020"/>
    <s v="Septiembre Ok"/>
    <n v="27"/>
    <n v="480"/>
    <n v="0"/>
    <n v="0"/>
    <s v="8553/2021"/>
    <n v="44489"/>
  </r>
  <r>
    <n v="13"/>
    <x v="1"/>
    <n v="13121"/>
    <x v="3"/>
    <n v="1860"/>
    <n v="2019"/>
    <x v="3"/>
    <s v="6.222.342-1"/>
    <s v="Miguel Angel Torrealba Perez"/>
    <s v="Municipal"/>
    <s v="Res. 6611/2020"/>
    <s v="Septiembre Ok"/>
    <n v="21"/>
    <n v="440"/>
    <n v="0"/>
    <n v="0"/>
    <s v="8553/2021"/>
    <n v="44489"/>
  </r>
  <r>
    <n v="13"/>
    <x v="1"/>
    <n v="13121"/>
    <x v="3"/>
    <n v="2413"/>
    <n v="2019"/>
    <x v="3"/>
    <s v="7.153.271-2"/>
    <s v="Monica Del Carmen Torres Ibarra"/>
    <s v="Municipal"/>
    <s v="Res. 551/2021"/>
    <s v="Septiembre Ok"/>
    <n v="35"/>
    <n v="560"/>
    <n v="5"/>
    <n v="0"/>
    <s v="8553/2021"/>
    <n v="44489"/>
  </r>
  <r>
    <n v="13"/>
    <x v="1"/>
    <n v="13122"/>
    <x v="4"/>
    <n v="2432"/>
    <n v="2019"/>
    <x v="4"/>
    <s v="6.020.783-6"/>
    <s v="Jose Froilan Soto Santibañez"/>
    <s v="Municipal"/>
    <s v="Res. 551/2021"/>
    <s v="Septiembre Ok"/>
    <n v="25"/>
    <n v="480"/>
    <n v="0"/>
    <n v="0"/>
    <s v="8553/2021"/>
    <n v="44489"/>
  </r>
  <r>
    <n v="13"/>
    <x v="1"/>
    <n v="13123"/>
    <x v="5"/>
    <n v="2454"/>
    <n v="2019"/>
    <x v="5"/>
    <s v="6.499.014-4"/>
    <s v="Carlos Antonio Delgadillo Canivilo"/>
    <s v="Municipal"/>
    <s v="Res. 5741/2021"/>
    <s v="Septiembre Ok"/>
    <n v="33"/>
    <n v="520"/>
    <n v="0"/>
    <n v="0"/>
    <s v="8553/2021"/>
    <n v="44489"/>
  </r>
  <r>
    <n v="5"/>
    <x v="2"/>
    <n v="5501"/>
    <x v="6"/>
    <n v="2404"/>
    <n v="2019"/>
    <x v="6"/>
    <s v="5.911.027-6"/>
    <s v="Juan Francisco Rivera Duran"/>
    <s v="Municipal"/>
    <s v="Res. 551/2021"/>
    <s v="Septiembre Ok"/>
    <n v="25"/>
    <n v="480"/>
    <n v="0"/>
    <n v="0"/>
    <s v="8553/2021"/>
    <n v="44489"/>
  </r>
  <r>
    <n v="5"/>
    <x v="2"/>
    <n v="5501"/>
    <x v="6"/>
    <n v="2448"/>
    <n v="2019"/>
    <x v="6"/>
    <s v="8.370.694-5"/>
    <s v="Patricia Maria Cruz Rojo"/>
    <s v="Municipal"/>
    <s v="Res. 551/2021"/>
    <s v="Septiembre Ok"/>
    <n v="39"/>
    <n v="560"/>
    <n v="30"/>
    <n v="0"/>
    <s v="8553/2021"/>
    <n v="44489"/>
  </r>
  <r>
    <n v="13"/>
    <x v="1"/>
    <n v="13131"/>
    <x v="7"/>
    <n v="1506"/>
    <n v="2019"/>
    <x v="7"/>
    <s v="5.431.742-5"/>
    <s v="Edmundo Liborio Contreras Osorio"/>
    <s v="Municipal"/>
    <s v="Res. 6611/2020"/>
    <s v="Septiembre Ok"/>
    <n v="41"/>
    <n v="560"/>
    <n v="50"/>
    <n v="0"/>
    <s v="8553/2021"/>
    <n v="44489"/>
  </r>
  <r>
    <n v="13"/>
    <x v="1"/>
    <n v="13131"/>
    <x v="7"/>
    <n v="1618"/>
    <n v="2019"/>
    <x v="7"/>
    <s v="5.078.424-K"/>
    <s v="Enrique Eduardo Guzman Zenteno"/>
    <s v="Municipal"/>
    <s v="Res. 6611/2020"/>
    <s v="Septiembre Ok"/>
    <n v="33"/>
    <n v="520"/>
    <n v="0"/>
    <n v="0"/>
    <s v="8553/2021"/>
    <n v="44489"/>
  </r>
  <r>
    <n v="13"/>
    <x v="1"/>
    <n v="13131"/>
    <x v="7"/>
    <n v="1765"/>
    <n v="2019"/>
    <x v="7"/>
    <s v="6.225.515-3"/>
    <s v="Jose Osvaldo Navarro Alarcon"/>
    <s v="Municipal"/>
    <s v="Res. 6611/2020"/>
    <s v="Septiembre Ok"/>
    <n v="26"/>
    <n v="480"/>
    <n v="0"/>
    <n v="0"/>
    <s v="8553/2021"/>
    <n v="44489"/>
  </r>
  <r>
    <n v="13"/>
    <x v="1"/>
    <n v="13131"/>
    <x v="7"/>
    <n v="1824"/>
    <n v="2019"/>
    <x v="7"/>
    <s v="7.427.415-3"/>
    <s v="Teresa Ester Gallardo Cardenas"/>
    <s v="Municipal"/>
    <s v="Res. 6611/2020"/>
    <s v="Septiembre Ok"/>
    <n v="20"/>
    <n v="440"/>
    <n v="0"/>
    <n v="0"/>
    <s v="8553/2021"/>
    <n v="44489"/>
  </r>
  <r>
    <n v="13"/>
    <x v="1"/>
    <n v="13131"/>
    <x v="7"/>
    <n v="1863"/>
    <n v="2019"/>
    <x v="7"/>
    <s v="6.805.725-6"/>
    <s v="Carlos Nelson Guzman Palma"/>
    <s v="Municipal"/>
    <s v="Res. 6611/2020"/>
    <s v="Septiembre Ok"/>
    <n v="32"/>
    <n v="520"/>
    <n v="0"/>
    <n v="0"/>
    <s v="8553/2021"/>
    <n v="44489"/>
  </r>
  <r>
    <n v="13"/>
    <x v="1"/>
    <n v="13131"/>
    <x v="7"/>
    <n v="2155"/>
    <n v="2019"/>
    <x v="7"/>
    <s v="7.746.425-5"/>
    <s v="Eugenia Maria Astorga Godoy"/>
    <s v="Municipal"/>
    <s v="Res. 6611/2020"/>
    <s v="Septiembre Ok"/>
    <n v="30"/>
    <n v="520"/>
    <n v="0"/>
    <n v="0"/>
    <s v="8553/2021"/>
    <n v="44489"/>
  </r>
  <r>
    <n v="13"/>
    <x v="1"/>
    <n v="13131"/>
    <x v="7"/>
    <n v="2173"/>
    <n v="2019"/>
    <x v="7"/>
    <s v="6.442.148-4"/>
    <s v="Mauricio Osvaldo Cepeda Fontecilla"/>
    <s v="Municipal"/>
    <s v="Res. 6611/2020"/>
    <s v="Septiembre Ok"/>
    <n v="18"/>
    <n v="400"/>
    <n v="0"/>
    <n v="0"/>
    <s v="8553/2021"/>
    <n v="44489"/>
  </r>
  <r>
    <n v="13"/>
    <x v="1"/>
    <n v="13131"/>
    <x v="7"/>
    <n v="2310"/>
    <n v="2019"/>
    <x v="7"/>
    <s v="7.251.991-4"/>
    <s v="Rosa Ester Perez Riquelme"/>
    <s v="Municipal"/>
    <s v="Res. 6611/2020"/>
    <s v="Septiembre Ok"/>
    <n v="37"/>
    <n v="560"/>
    <n v="15"/>
    <n v="0"/>
    <s v="8553/2021"/>
    <n v="44489"/>
  </r>
  <r>
    <n v="13"/>
    <x v="1"/>
    <n v="13131"/>
    <x v="7"/>
    <n v="2313"/>
    <n v="2019"/>
    <x v="7"/>
    <s v="6.445.660-1"/>
    <s v="Luis Humberto Martinez Olmos"/>
    <s v="Municipal"/>
    <s v="Res. 6611/2020"/>
    <s v="Septiembre Ok"/>
    <n v="30"/>
    <n v="520"/>
    <n v="0"/>
    <n v="0"/>
    <s v="8553/2021"/>
    <n v="44489"/>
  </r>
  <r>
    <n v="13"/>
    <x v="1"/>
    <n v="13131"/>
    <x v="7"/>
    <n v="2334"/>
    <n v="2019"/>
    <x v="7"/>
    <s v="5.716.756-4"/>
    <s v="Kelly Rimsky Venegas Grez"/>
    <s v="Municipal"/>
    <s v="Res. 6611/2020"/>
    <s v="Septiembre Ok"/>
    <n v="36"/>
    <n v="560"/>
    <n v="10"/>
    <n v="0"/>
    <s v="8553/2021"/>
    <n v="44489"/>
  </r>
  <r>
    <n v="13"/>
    <x v="1"/>
    <n v="13101"/>
    <x v="8"/>
    <n v="2409"/>
    <n v="2019"/>
    <x v="8"/>
    <s v="6.056.296-2"/>
    <s v="Manuel Enrique Romero Monsalves"/>
    <s v="Municipal"/>
    <s v="Res. 551/2021"/>
    <s v="Septiembre Ok"/>
    <n v="33"/>
    <n v="520"/>
    <n v="0"/>
    <n v="0"/>
    <s v="8553/2021"/>
    <n v="44489"/>
  </r>
  <r>
    <n v="13"/>
    <x v="1"/>
    <n v="13101"/>
    <x v="8"/>
    <n v="2425"/>
    <n v="2019"/>
    <x v="8"/>
    <s v="6.221.432-5"/>
    <s v="Marcial Antonio Valderrama Godoy"/>
    <s v="Municipal"/>
    <s v="Res. 551/2021"/>
    <s v="Septiembre Ok"/>
    <n v="40"/>
    <n v="560"/>
    <n v="40"/>
    <n v="0"/>
    <s v="8553/2021"/>
    <n v="44489"/>
  </r>
  <r>
    <n v="5"/>
    <x v="2"/>
    <n v="5109"/>
    <x v="9"/>
    <n v="1968"/>
    <n v="2019"/>
    <x v="9"/>
    <s v="6.348.554-3"/>
    <s v="Daniel Joaquin Quezada Chacon"/>
    <s v="Municipal"/>
    <s v="Res. 6611/2020"/>
    <s v="Septiembre Ok"/>
    <n v="38"/>
    <n v="560"/>
    <n v="20"/>
    <n v="0"/>
    <s v="8553/2021"/>
    <n v="44489"/>
  </r>
  <r>
    <n v="13"/>
    <x v="1"/>
    <n v="13132"/>
    <x v="10"/>
    <n v="2429"/>
    <n v="2019"/>
    <x v="10"/>
    <s v="5.439.533-7"/>
    <s v="Andres Enrique Zarhi Troy"/>
    <s v="Municipal"/>
    <s v="Res. 551/2021"/>
    <s v="Septiembre Ok"/>
    <n v="13"/>
    <n v="400"/>
    <n v="0"/>
    <n v="0"/>
    <s v="8553/2021"/>
    <n v="4448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Dinámica1" cacheId="1" applyNumberFormats="0" applyBorderFormats="0" applyFontFormats="0" applyPatternFormats="0" applyAlignmentFormats="0" applyWidthHeightFormats="1" dataCaption="Valores" updatedVersion="7" minRefreshableVersion="3" useAutoFormatting="1" itemPrintTitles="1" createdVersion="7" indent="0" compact="0" compactData="0" multipleFieldFilters="0">
  <location ref="A3:F15" firstHeaderRow="0" firstDataRow="1" firstDataCol="3"/>
  <pivotFields count="18"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3">
        <item x="0"/>
        <item x="1"/>
        <item x="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11">
        <item x="9"/>
        <item x="6"/>
        <item x="1"/>
        <item x="0"/>
        <item x="2"/>
        <item x="8"/>
        <item x="5"/>
        <item x="4"/>
        <item x="7"/>
        <item x="10"/>
        <item x="3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3">
    <field x="1"/>
    <field x="6"/>
    <field x="3"/>
  </rowFields>
  <rowItems count="12">
    <i>
      <x/>
      <x/>
      <x v="3"/>
    </i>
    <i r="1">
      <x v="1"/>
      <x v="2"/>
    </i>
    <i r="1">
      <x v="2"/>
      <x v="4"/>
    </i>
    <i>
      <x v="1"/>
      <x v="3"/>
      <x v="10"/>
    </i>
    <i r="1">
      <x v="4"/>
      <x v="7"/>
    </i>
    <i r="1">
      <x v="5"/>
      <x v="6"/>
    </i>
    <i r="1">
      <x v="7"/>
      <x v="8"/>
    </i>
    <i r="1">
      <x v="8"/>
      <x v="5"/>
    </i>
    <i r="1">
      <x v="10"/>
      <x v="9"/>
    </i>
    <i>
      <x v="2"/>
      <x v="6"/>
      <x v="1"/>
    </i>
    <i r="1">
      <x v="9"/>
      <x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Cuenta de Cédula de Identidad" fld="7" subtotal="count" baseField="0" baseItem="0"/>
    <dataField name="Suma de Bonificación Adicional (UF)" fld="13" baseField="0" baseItem="0"/>
    <dataField name="Suma de Bonificación de Antigüedad (UF)" fld="14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ables/table1.xml><?xml version="1.0" encoding="utf-8"?>
<table xmlns="http://schemas.openxmlformats.org/spreadsheetml/2006/main" id="1" name="Tabla1" displayName="Tabla1" ref="A6:J18" totalsRowCount="1" headerRowDxfId="22" dataDxfId="21" totalsRowDxfId="20">
  <autoFilter ref="A6:J17"/>
  <sortState ref="A7:J17">
    <sortCondition ref="B7:B17"/>
  </sortState>
  <tableColumns count="10">
    <tableColumn id="1" name="Nombre Región" totalsRowLabel="Total" dataDxfId="19" totalsRowDxfId="18"/>
    <tableColumn id="2" name="Municipio" dataDxfId="17" totalsRowDxfId="16"/>
    <tableColumn id="3" name="Id Conara" dataDxfId="15" totalsRowDxfId="14"/>
    <tableColumn id="4" name="N° Beneficiarios" totalsRowFunction="sum" dataDxfId="13" totalsRowDxfId="12"/>
    <tableColumn id="5" name="Bonificación Adicional (UF)" totalsRowFunction="sum" dataDxfId="11" totalsRowDxfId="10" dataCellStyle="Millares"/>
    <tableColumn id="6" name="Bonificación de Antigüedad (UF)" totalsRowFunction="sum" dataDxfId="9" totalsRowDxfId="8" dataCellStyle="Millares"/>
    <tableColumn id="7" name="Bonificación Trabajo Pesado (UF)" totalsRowFunction="sum" dataDxfId="7" totalsRowDxfId="6" dataCellStyle="Millares"/>
    <tableColumn id="8" name="Total Bonificaciones de cargo fiscal $" totalsRowFunction="sum" dataDxfId="5" totalsRowDxfId="4" dataCellStyle="Millares">
      <calculatedColumnFormula>SUM(E7:G7)</calculatedColumnFormula>
    </tableColumn>
    <tableColumn id="9" name="Cálculo" dataDxfId="3" totalsRowDxfId="2" dataCellStyle="Millares">
      <calculatedColumnFormula>H7*$I$1</calculatedColumnFormula>
    </tableColumn>
    <tableColumn id="10" name="Monto Bonificaciones en $" totalsRowFunction="sum" dataDxfId="1" totalsRowDxfId="0">
      <calculatedColumnFormula>ROUNDUP(I7,2)</calculatedColumnFormula>
    </tableColumn>
  </tableColumns>
  <tableStyleInfo name="TableStyleLight17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workbookViewId="0">
      <selection activeCell="R10" sqref="R10"/>
    </sheetView>
  </sheetViews>
  <sheetFormatPr baseColWidth="10" defaultColWidth="11.5703125" defaultRowHeight="15" x14ac:dyDescent="0.25"/>
  <cols>
    <col min="1" max="1" width="24.28515625" style="5" customWidth="1"/>
    <col min="2" max="2" width="24.7109375" style="5" customWidth="1"/>
    <col min="3" max="3" width="11.5703125" style="5"/>
    <col min="4" max="4" width="14" style="5" customWidth="1"/>
    <col min="5" max="5" width="12.140625" style="5" customWidth="1"/>
    <col min="6" max="6" width="14.28515625" style="5" customWidth="1"/>
    <col min="7" max="7" width="12.140625" style="5" customWidth="1"/>
    <col min="8" max="8" width="14.7109375" style="5" customWidth="1"/>
    <col min="9" max="9" width="14.85546875" style="5" hidden="1" customWidth="1"/>
    <col min="10" max="10" width="16.28515625" style="5" customWidth="1"/>
    <col min="11" max="16384" width="11.5703125" style="5"/>
  </cols>
  <sheetData>
    <row r="1" spans="1:10" x14ac:dyDescent="0.25">
      <c r="A1" s="2" t="s">
        <v>96</v>
      </c>
      <c r="I1" s="6">
        <v>30380.53</v>
      </c>
    </row>
    <row r="2" spans="1:10" x14ac:dyDescent="0.25">
      <c r="A2" s="2" t="s">
        <v>97</v>
      </c>
    </row>
    <row r="3" spans="1:10" x14ac:dyDescent="0.25">
      <c r="A3" s="2" t="s">
        <v>118</v>
      </c>
    </row>
    <row r="6" spans="1:10" s="7" customFormat="1" ht="45" x14ac:dyDescent="0.25">
      <c r="A6" s="7" t="s">
        <v>1</v>
      </c>
      <c r="B6" s="7" t="s">
        <v>98</v>
      </c>
      <c r="C6" s="7" t="s">
        <v>3</v>
      </c>
      <c r="D6" s="7" t="s">
        <v>99</v>
      </c>
      <c r="E6" s="7" t="s">
        <v>13</v>
      </c>
      <c r="F6" s="7" t="s">
        <v>14</v>
      </c>
      <c r="G6" s="7" t="s">
        <v>15</v>
      </c>
      <c r="H6" s="7" t="s">
        <v>100</v>
      </c>
      <c r="I6" s="7" t="s">
        <v>101</v>
      </c>
      <c r="J6" s="7" t="s">
        <v>102</v>
      </c>
    </row>
    <row r="7" spans="1:10" x14ac:dyDescent="0.25">
      <c r="A7" s="5" t="s">
        <v>44</v>
      </c>
      <c r="B7" s="5" t="s">
        <v>107</v>
      </c>
      <c r="C7" s="5" t="s">
        <v>65</v>
      </c>
      <c r="D7" s="5">
        <v>1</v>
      </c>
      <c r="E7" s="8">
        <v>560</v>
      </c>
      <c r="F7" s="5">
        <v>70</v>
      </c>
      <c r="G7" s="5">
        <v>0</v>
      </c>
      <c r="H7" s="8">
        <f t="shared" ref="H7:H17" si="0">SUM(E7:G7)</f>
        <v>630</v>
      </c>
      <c r="I7" s="9">
        <f t="shared" ref="I7:I17" si="1">H7*$I$1</f>
        <v>19139733.899999999</v>
      </c>
      <c r="J7" s="10">
        <f t="shared" ref="J7:J17" si="2">ROUNDUP(I7,2)</f>
        <v>19139733.899999999</v>
      </c>
    </row>
    <row r="8" spans="1:10" x14ac:dyDescent="0.25">
      <c r="A8" s="5" t="s">
        <v>44</v>
      </c>
      <c r="B8" s="5" t="s">
        <v>108</v>
      </c>
      <c r="C8" s="5" t="s">
        <v>59</v>
      </c>
      <c r="D8" s="5">
        <v>1</v>
      </c>
      <c r="E8" s="8">
        <v>440</v>
      </c>
      <c r="F8" s="5">
        <v>0</v>
      </c>
      <c r="G8" s="5">
        <v>0</v>
      </c>
      <c r="H8" s="8">
        <f t="shared" si="0"/>
        <v>440</v>
      </c>
      <c r="I8" s="9">
        <f t="shared" si="1"/>
        <v>13367433.199999999</v>
      </c>
      <c r="J8" s="10">
        <f t="shared" si="2"/>
        <v>13367433.199999999</v>
      </c>
    </row>
    <row r="9" spans="1:10" x14ac:dyDescent="0.25">
      <c r="A9" s="5" t="s">
        <v>44</v>
      </c>
      <c r="B9" s="5" t="s">
        <v>109</v>
      </c>
      <c r="C9" s="5" t="s">
        <v>45</v>
      </c>
      <c r="D9" s="5">
        <v>1</v>
      </c>
      <c r="E9" s="8">
        <v>480</v>
      </c>
      <c r="F9" s="5">
        <v>0</v>
      </c>
      <c r="G9" s="5">
        <v>0</v>
      </c>
      <c r="H9" s="8">
        <f t="shared" si="0"/>
        <v>480</v>
      </c>
      <c r="I9" s="9">
        <f t="shared" si="1"/>
        <v>14582654.399999999</v>
      </c>
      <c r="J9" s="10">
        <f t="shared" si="2"/>
        <v>14582654.4</v>
      </c>
    </row>
    <row r="10" spans="1:10" x14ac:dyDescent="0.25">
      <c r="A10" s="5" t="s">
        <v>18</v>
      </c>
      <c r="B10" s="5" t="s">
        <v>110</v>
      </c>
      <c r="C10" s="5" t="s">
        <v>33</v>
      </c>
      <c r="D10" s="5">
        <v>2</v>
      </c>
      <c r="E10" s="8">
        <v>1000</v>
      </c>
      <c r="F10" s="5">
        <v>5</v>
      </c>
      <c r="G10" s="5">
        <v>0</v>
      </c>
      <c r="H10" s="8">
        <f t="shared" si="0"/>
        <v>1005</v>
      </c>
      <c r="I10" s="9">
        <f t="shared" si="1"/>
        <v>30532432.649999999</v>
      </c>
      <c r="J10" s="10">
        <f t="shared" si="2"/>
        <v>30532432.649999999</v>
      </c>
    </row>
    <row r="11" spans="1:10" x14ac:dyDescent="0.25">
      <c r="A11" s="5" t="s">
        <v>18</v>
      </c>
      <c r="B11" s="5" t="s">
        <v>111</v>
      </c>
      <c r="C11" s="5" t="s">
        <v>84</v>
      </c>
      <c r="D11" s="5">
        <v>1</v>
      </c>
      <c r="E11" s="8">
        <v>480</v>
      </c>
      <c r="F11" s="5">
        <v>0</v>
      </c>
      <c r="G11" s="5">
        <v>0</v>
      </c>
      <c r="H11" s="8">
        <f t="shared" si="0"/>
        <v>480</v>
      </c>
      <c r="I11" s="9">
        <f t="shared" si="1"/>
        <v>14582654.399999999</v>
      </c>
      <c r="J11" s="10">
        <f t="shared" si="2"/>
        <v>14582654.4</v>
      </c>
    </row>
    <row r="12" spans="1:10" x14ac:dyDescent="0.25">
      <c r="A12" s="5" t="s">
        <v>18</v>
      </c>
      <c r="B12" s="5" t="s">
        <v>112</v>
      </c>
      <c r="C12" s="5" t="s">
        <v>90</v>
      </c>
      <c r="D12" s="5">
        <v>1</v>
      </c>
      <c r="E12" s="8">
        <v>520</v>
      </c>
      <c r="F12" s="5">
        <v>0</v>
      </c>
      <c r="G12" s="5">
        <v>0</v>
      </c>
      <c r="H12" s="8">
        <f t="shared" si="0"/>
        <v>520</v>
      </c>
      <c r="I12" s="9">
        <f t="shared" si="1"/>
        <v>15797875.6</v>
      </c>
      <c r="J12" s="10">
        <f t="shared" si="2"/>
        <v>15797875.6</v>
      </c>
    </row>
    <row r="13" spans="1:10" x14ac:dyDescent="0.25">
      <c r="A13" s="5" t="s">
        <v>39</v>
      </c>
      <c r="B13" s="5" t="s">
        <v>116</v>
      </c>
      <c r="C13" s="5" t="s">
        <v>63</v>
      </c>
      <c r="D13" s="5">
        <v>2</v>
      </c>
      <c r="E13" s="8">
        <v>1040</v>
      </c>
      <c r="F13" s="5">
        <v>30</v>
      </c>
      <c r="G13" s="5">
        <v>0</v>
      </c>
      <c r="H13" s="8">
        <f t="shared" si="0"/>
        <v>1070</v>
      </c>
      <c r="I13" s="9">
        <f t="shared" si="1"/>
        <v>32507167.099999998</v>
      </c>
      <c r="J13" s="10">
        <f t="shared" si="2"/>
        <v>32507167.100000001</v>
      </c>
    </row>
    <row r="14" spans="1:10" x14ac:dyDescent="0.25">
      <c r="A14" s="5" t="s">
        <v>18</v>
      </c>
      <c r="B14" s="5" t="s">
        <v>113</v>
      </c>
      <c r="C14" s="5" t="s">
        <v>19</v>
      </c>
      <c r="D14" s="5">
        <v>10</v>
      </c>
      <c r="E14" s="8">
        <v>5080</v>
      </c>
      <c r="F14" s="5">
        <v>75</v>
      </c>
      <c r="G14" s="5">
        <v>0</v>
      </c>
      <c r="H14" s="8">
        <f t="shared" si="0"/>
        <v>5155</v>
      </c>
      <c r="I14" s="9">
        <f t="shared" si="1"/>
        <v>156611632.15000001</v>
      </c>
      <c r="J14" s="10">
        <f t="shared" si="2"/>
        <v>156611632.15000001</v>
      </c>
    </row>
    <row r="15" spans="1:10" x14ac:dyDescent="0.25">
      <c r="A15" s="5" t="s">
        <v>18</v>
      </c>
      <c r="B15" s="5" t="s">
        <v>114</v>
      </c>
      <c r="C15" s="5" t="s">
        <v>72</v>
      </c>
      <c r="D15" s="5">
        <v>2</v>
      </c>
      <c r="E15" s="8">
        <v>1080</v>
      </c>
      <c r="F15" s="5">
        <v>40</v>
      </c>
      <c r="G15" s="5">
        <v>0</v>
      </c>
      <c r="H15" s="8">
        <f t="shared" si="0"/>
        <v>1120</v>
      </c>
      <c r="I15" s="9">
        <f t="shared" si="1"/>
        <v>34026193.600000001</v>
      </c>
      <c r="J15" s="10">
        <f t="shared" si="2"/>
        <v>34026193.600000001</v>
      </c>
    </row>
    <row r="16" spans="1:10" x14ac:dyDescent="0.25">
      <c r="A16" s="5" t="s">
        <v>39</v>
      </c>
      <c r="B16" s="5" t="s">
        <v>117</v>
      </c>
      <c r="C16" s="5" t="s">
        <v>40</v>
      </c>
      <c r="D16" s="5">
        <v>1</v>
      </c>
      <c r="E16" s="8">
        <v>560</v>
      </c>
      <c r="F16" s="5">
        <v>20</v>
      </c>
      <c r="G16" s="5">
        <v>0</v>
      </c>
      <c r="H16" s="8">
        <f t="shared" si="0"/>
        <v>580</v>
      </c>
      <c r="I16" s="9">
        <f t="shared" si="1"/>
        <v>17620707.399999999</v>
      </c>
      <c r="J16" s="10">
        <f t="shared" si="2"/>
        <v>17620707.399999999</v>
      </c>
    </row>
    <row r="17" spans="1:10" x14ac:dyDescent="0.25">
      <c r="A17" s="5" t="s">
        <v>18</v>
      </c>
      <c r="B17" s="5" t="s">
        <v>115</v>
      </c>
      <c r="C17" s="5" t="s">
        <v>80</v>
      </c>
      <c r="D17" s="5">
        <v>1</v>
      </c>
      <c r="E17" s="8">
        <v>400</v>
      </c>
      <c r="F17" s="5">
        <v>0</v>
      </c>
      <c r="G17" s="5">
        <v>0</v>
      </c>
      <c r="H17" s="8">
        <f t="shared" si="0"/>
        <v>400</v>
      </c>
      <c r="I17" s="9">
        <f t="shared" si="1"/>
        <v>12152212</v>
      </c>
      <c r="J17" s="10">
        <f t="shared" si="2"/>
        <v>12152212</v>
      </c>
    </row>
    <row r="18" spans="1:10" x14ac:dyDescent="0.25">
      <c r="A18" s="5" t="s">
        <v>95</v>
      </c>
      <c r="D18" s="5">
        <f>SUBTOTAL(109,Tabla1[N° Beneficiarios])</f>
        <v>23</v>
      </c>
      <c r="E18" s="8">
        <f>SUBTOTAL(109,Tabla1[Bonificación Adicional (UF)])</f>
        <v>11640</v>
      </c>
      <c r="F18" s="8">
        <f>SUBTOTAL(109,Tabla1[Bonificación de Antigüedad (UF)])</f>
        <v>240</v>
      </c>
      <c r="G18" s="8">
        <f>SUBTOTAL(109,Tabla1[Bonificación Trabajo Pesado (UF)])</f>
        <v>0</v>
      </c>
      <c r="H18" s="8">
        <f>SUBTOTAL(109,Tabla1[Total Bonificaciones de cargo fiscal $])</f>
        <v>11880</v>
      </c>
      <c r="I18" s="11"/>
      <c r="J18" s="10">
        <f>SUBTOTAL(109,Tabla1[Monto Bonificaciones en $])</f>
        <v>360920696.39999998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9"/>
  <sheetViews>
    <sheetView workbookViewId="0">
      <selection activeCell="D9" sqref="D9"/>
    </sheetView>
  </sheetViews>
  <sheetFormatPr baseColWidth="10" defaultRowHeight="15" x14ac:dyDescent="0.25"/>
  <cols>
    <col min="2" max="2" width="15.28515625" customWidth="1"/>
    <col min="7" max="7" width="22.5703125" customWidth="1"/>
    <col min="9" max="9" width="36.42578125" customWidth="1"/>
    <col min="11" max="11" width="15.28515625" customWidth="1"/>
    <col min="12" max="12" width="13.85546875" customWidth="1"/>
  </cols>
  <sheetData>
    <row r="1" spans="1:18" x14ac:dyDescent="0.25">
      <c r="A1" s="2" t="s">
        <v>96</v>
      </c>
    </row>
    <row r="2" spans="1:18" x14ac:dyDescent="0.25">
      <c r="A2" s="2" t="s">
        <v>97</v>
      </c>
    </row>
    <row r="3" spans="1:18" x14ac:dyDescent="0.25">
      <c r="A3" s="2" t="s">
        <v>118</v>
      </c>
    </row>
    <row r="6" spans="1:18" s="1" customFormat="1" ht="60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6</v>
      </c>
      <c r="H6" s="1" t="s">
        <v>7</v>
      </c>
      <c r="I6" s="1" t="s">
        <v>8</v>
      </c>
      <c r="J6" s="1" t="s">
        <v>9</v>
      </c>
      <c r="K6" s="1" t="s">
        <v>10</v>
      </c>
      <c r="L6" s="1" t="s">
        <v>11</v>
      </c>
      <c r="M6" s="1" t="s">
        <v>12</v>
      </c>
      <c r="N6" s="1" t="s">
        <v>13</v>
      </c>
      <c r="O6" s="1" t="s">
        <v>14</v>
      </c>
      <c r="P6" s="1" t="s">
        <v>15</v>
      </c>
      <c r="Q6" s="1" t="s">
        <v>16</v>
      </c>
      <c r="R6" s="1" t="s">
        <v>17</v>
      </c>
    </row>
    <row r="7" spans="1:18" x14ac:dyDescent="0.25">
      <c r="A7">
        <v>6</v>
      </c>
      <c r="B7" t="s">
        <v>44</v>
      </c>
      <c r="C7">
        <v>6305</v>
      </c>
      <c r="D7" t="s">
        <v>65</v>
      </c>
      <c r="E7">
        <v>2405</v>
      </c>
      <c r="F7">
        <v>2019</v>
      </c>
      <c r="G7" t="s">
        <v>66</v>
      </c>
      <c r="H7" t="s">
        <v>70</v>
      </c>
      <c r="I7" t="s">
        <v>71</v>
      </c>
      <c r="J7" t="s">
        <v>23</v>
      </c>
      <c r="K7" t="s">
        <v>69</v>
      </c>
      <c r="L7" t="s">
        <v>25</v>
      </c>
      <c r="M7">
        <v>43</v>
      </c>
      <c r="N7">
        <v>560</v>
      </c>
      <c r="O7">
        <v>70</v>
      </c>
      <c r="P7">
        <v>0</v>
      </c>
      <c r="Q7" t="s">
        <v>26</v>
      </c>
      <c r="R7">
        <v>44489</v>
      </c>
    </row>
    <row r="8" spans="1:18" x14ac:dyDescent="0.25">
      <c r="A8">
        <v>6</v>
      </c>
      <c r="B8" t="s">
        <v>44</v>
      </c>
      <c r="C8">
        <v>6111</v>
      </c>
      <c r="D8" t="s">
        <v>59</v>
      </c>
      <c r="E8">
        <v>2372</v>
      </c>
      <c r="F8">
        <v>2019</v>
      </c>
      <c r="G8" t="s">
        <v>60</v>
      </c>
      <c r="H8" t="s">
        <v>61</v>
      </c>
      <c r="I8" t="s">
        <v>62</v>
      </c>
      <c r="J8" t="s">
        <v>23</v>
      </c>
      <c r="K8" t="s">
        <v>24</v>
      </c>
      <c r="L8" t="s">
        <v>25</v>
      </c>
      <c r="M8">
        <v>20</v>
      </c>
      <c r="N8">
        <v>440</v>
      </c>
      <c r="O8">
        <v>0</v>
      </c>
      <c r="P8">
        <v>0</v>
      </c>
      <c r="Q8" t="s">
        <v>26</v>
      </c>
      <c r="R8">
        <v>44489</v>
      </c>
    </row>
    <row r="9" spans="1:18" x14ac:dyDescent="0.25">
      <c r="A9">
        <v>6</v>
      </c>
      <c r="B9" t="s">
        <v>44</v>
      </c>
      <c r="C9">
        <v>6306</v>
      </c>
      <c r="D9" t="s">
        <v>45</v>
      </c>
      <c r="E9">
        <v>2057</v>
      </c>
      <c r="F9">
        <v>2019</v>
      </c>
      <c r="G9" t="s">
        <v>46</v>
      </c>
      <c r="H9" t="s">
        <v>47</v>
      </c>
      <c r="I9" t="s">
        <v>48</v>
      </c>
      <c r="J9" t="s">
        <v>23</v>
      </c>
      <c r="K9" t="s">
        <v>24</v>
      </c>
      <c r="L9" t="s">
        <v>25</v>
      </c>
      <c r="M9">
        <v>27</v>
      </c>
      <c r="N9">
        <v>480</v>
      </c>
      <c r="O9">
        <v>0</v>
      </c>
      <c r="P9">
        <v>0</v>
      </c>
      <c r="Q9" t="s">
        <v>26</v>
      </c>
      <c r="R9">
        <v>44489</v>
      </c>
    </row>
    <row r="10" spans="1:18" x14ac:dyDescent="0.25">
      <c r="A10">
        <v>13</v>
      </c>
      <c r="B10" t="s">
        <v>18</v>
      </c>
      <c r="C10">
        <v>13121</v>
      </c>
      <c r="D10" t="s">
        <v>33</v>
      </c>
      <c r="E10">
        <v>1860</v>
      </c>
      <c r="F10">
        <v>2019</v>
      </c>
      <c r="G10" t="s">
        <v>34</v>
      </c>
      <c r="H10" t="s">
        <v>35</v>
      </c>
      <c r="I10" t="s">
        <v>36</v>
      </c>
      <c r="J10" t="s">
        <v>23</v>
      </c>
      <c r="K10" t="s">
        <v>24</v>
      </c>
      <c r="L10" t="s">
        <v>25</v>
      </c>
      <c r="M10">
        <v>21</v>
      </c>
      <c r="N10">
        <v>440</v>
      </c>
      <c r="O10">
        <v>0</v>
      </c>
      <c r="P10">
        <v>0</v>
      </c>
      <c r="Q10" t="s">
        <v>26</v>
      </c>
      <c r="R10">
        <v>44489</v>
      </c>
    </row>
    <row r="11" spans="1:18" x14ac:dyDescent="0.25">
      <c r="A11">
        <v>13</v>
      </c>
      <c r="B11" t="s">
        <v>18</v>
      </c>
      <c r="C11">
        <v>13121</v>
      </c>
      <c r="D11" t="s">
        <v>33</v>
      </c>
      <c r="E11">
        <v>2413</v>
      </c>
      <c r="F11">
        <v>2019</v>
      </c>
      <c r="G11" t="s">
        <v>34</v>
      </c>
      <c r="H11" t="s">
        <v>76</v>
      </c>
      <c r="I11" t="s">
        <v>77</v>
      </c>
      <c r="J11" t="s">
        <v>23</v>
      </c>
      <c r="K11" t="s">
        <v>69</v>
      </c>
      <c r="L11" t="s">
        <v>25</v>
      </c>
      <c r="M11">
        <v>35</v>
      </c>
      <c r="N11">
        <v>560</v>
      </c>
      <c r="O11">
        <v>5</v>
      </c>
      <c r="P11">
        <v>0</v>
      </c>
      <c r="Q11" t="s">
        <v>26</v>
      </c>
      <c r="R11">
        <v>44489</v>
      </c>
    </row>
    <row r="12" spans="1:18" x14ac:dyDescent="0.25">
      <c r="A12">
        <v>13</v>
      </c>
      <c r="B12" t="s">
        <v>18</v>
      </c>
      <c r="C12">
        <v>13122</v>
      </c>
      <c r="D12" t="s">
        <v>84</v>
      </c>
      <c r="E12">
        <v>2432</v>
      </c>
      <c r="F12">
        <v>2019</v>
      </c>
      <c r="G12" t="s">
        <v>85</v>
      </c>
      <c r="H12" t="s">
        <v>86</v>
      </c>
      <c r="I12" t="s">
        <v>87</v>
      </c>
      <c r="J12" t="s">
        <v>23</v>
      </c>
      <c r="K12" t="s">
        <v>69</v>
      </c>
      <c r="L12" t="s">
        <v>25</v>
      </c>
      <c r="M12">
        <v>25</v>
      </c>
      <c r="N12">
        <v>480</v>
      </c>
      <c r="O12">
        <v>0</v>
      </c>
      <c r="P12">
        <v>0</v>
      </c>
      <c r="Q12" t="s">
        <v>26</v>
      </c>
      <c r="R12">
        <v>44489</v>
      </c>
    </row>
    <row r="13" spans="1:18" x14ac:dyDescent="0.25">
      <c r="A13">
        <v>13</v>
      </c>
      <c r="B13" t="s">
        <v>18</v>
      </c>
      <c r="C13">
        <v>13123</v>
      </c>
      <c r="D13" t="s">
        <v>90</v>
      </c>
      <c r="E13">
        <v>2454</v>
      </c>
      <c r="F13">
        <v>2019</v>
      </c>
      <c r="G13" t="s">
        <v>91</v>
      </c>
      <c r="H13" t="s">
        <v>92</v>
      </c>
      <c r="I13" t="s">
        <v>93</v>
      </c>
      <c r="J13" t="s">
        <v>23</v>
      </c>
      <c r="K13" t="s">
        <v>94</v>
      </c>
      <c r="L13" t="s">
        <v>25</v>
      </c>
      <c r="M13">
        <v>33</v>
      </c>
      <c r="N13">
        <v>520</v>
      </c>
      <c r="O13">
        <v>0</v>
      </c>
      <c r="P13">
        <v>0</v>
      </c>
      <c r="Q13" t="s">
        <v>26</v>
      </c>
      <c r="R13">
        <v>44489</v>
      </c>
    </row>
    <row r="14" spans="1:18" x14ac:dyDescent="0.25">
      <c r="A14">
        <v>5</v>
      </c>
      <c r="B14" t="s">
        <v>39</v>
      </c>
      <c r="C14">
        <v>5501</v>
      </c>
      <c r="D14" t="s">
        <v>63</v>
      </c>
      <c r="E14">
        <v>2404</v>
      </c>
      <c r="F14">
        <v>2019</v>
      </c>
      <c r="G14" t="s">
        <v>64</v>
      </c>
      <c r="H14" t="s">
        <v>67</v>
      </c>
      <c r="I14" t="s">
        <v>68</v>
      </c>
      <c r="J14" t="s">
        <v>23</v>
      </c>
      <c r="K14" t="s">
        <v>69</v>
      </c>
      <c r="L14" t="s">
        <v>25</v>
      </c>
      <c r="M14">
        <v>25</v>
      </c>
      <c r="N14">
        <v>480</v>
      </c>
      <c r="O14">
        <v>0</v>
      </c>
      <c r="P14">
        <v>0</v>
      </c>
      <c r="Q14" t="s">
        <v>26</v>
      </c>
      <c r="R14">
        <v>44489</v>
      </c>
    </row>
    <row r="15" spans="1:18" x14ac:dyDescent="0.25">
      <c r="A15">
        <v>5</v>
      </c>
      <c r="B15" t="s">
        <v>39</v>
      </c>
      <c r="C15">
        <v>5501</v>
      </c>
      <c r="D15" t="s">
        <v>63</v>
      </c>
      <c r="E15">
        <v>2448</v>
      </c>
      <c r="F15">
        <v>2019</v>
      </c>
      <c r="G15" t="s">
        <v>64</v>
      </c>
      <c r="H15" t="s">
        <v>88</v>
      </c>
      <c r="I15" t="s">
        <v>89</v>
      </c>
      <c r="J15" t="s">
        <v>23</v>
      </c>
      <c r="K15" t="s">
        <v>69</v>
      </c>
      <c r="L15" t="s">
        <v>25</v>
      </c>
      <c r="M15">
        <v>39</v>
      </c>
      <c r="N15">
        <v>560</v>
      </c>
      <c r="O15">
        <v>30</v>
      </c>
      <c r="P15">
        <v>0</v>
      </c>
      <c r="Q15" t="s">
        <v>26</v>
      </c>
      <c r="R15">
        <v>44489</v>
      </c>
    </row>
    <row r="16" spans="1:18" x14ac:dyDescent="0.25">
      <c r="A16">
        <v>13</v>
      </c>
      <c r="B16" t="s">
        <v>18</v>
      </c>
      <c r="C16">
        <v>13131</v>
      </c>
      <c r="D16" t="s">
        <v>19</v>
      </c>
      <c r="E16">
        <v>1506</v>
      </c>
      <c r="F16">
        <v>2019</v>
      </c>
      <c r="G16" t="s">
        <v>20</v>
      </c>
      <c r="H16" t="s">
        <v>21</v>
      </c>
      <c r="I16" t="s">
        <v>22</v>
      </c>
      <c r="J16" t="s">
        <v>23</v>
      </c>
      <c r="K16" t="s">
        <v>24</v>
      </c>
      <c r="L16" t="s">
        <v>25</v>
      </c>
      <c r="M16">
        <v>41</v>
      </c>
      <c r="N16">
        <v>560</v>
      </c>
      <c r="O16">
        <v>50</v>
      </c>
      <c r="P16">
        <v>0</v>
      </c>
      <c r="Q16" t="s">
        <v>26</v>
      </c>
      <c r="R16">
        <v>44489</v>
      </c>
    </row>
    <row r="17" spans="1:18" x14ac:dyDescent="0.25">
      <c r="A17">
        <v>13</v>
      </c>
      <c r="B17" t="s">
        <v>18</v>
      </c>
      <c r="C17">
        <v>13131</v>
      </c>
      <c r="D17" t="s">
        <v>19</v>
      </c>
      <c r="E17">
        <v>1618</v>
      </c>
      <c r="F17">
        <v>2019</v>
      </c>
      <c r="G17" t="s">
        <v>20</v>
      </c>
      <c r="H17" t="s">
        <v>27</v>
      </c>
      <c r="I17" t="s">
        <v>28</v>
      </c>
      <c r="J17" t="s">
        <v>23</v>
      </c>
      <c r="K17" t="s">
        <v>24</v>
      </c>
      <c r="L17" t="s">
        <v>25</v>
      </c>
      <c r="M17">
        <v>33</v>
      </c>
      <c r="N17">
        <v>520</v>
      </c>
      <c r="O17">
        <v>0</v>
      </c>
      <c r="P17">
        <v>0</v>
      </c>
      <c r="Q17" t="s">
        <v>26</v>
      </c>
      <c r="R17">
        <v>44489</v>
      </c>
    </row>
    <row r="18" spans="1:18" x14ac:dyDescent="0.25">
      <c r="A18">
        <v>13</v>
      </c>
      <c r="B18" t="s">
        <v>18</v>
      </c>
      <c r="C18">
        <v>13131</v>
      </c>
      <c r="D18" t="s">
        <v>19</v>
      </c>
      <c r="E18">
        <v>1765</v>
      </c>
      <c r="F18">
        <v>2019</v>
      </c>
      <c r="G18" t="s">
        <v>20</v>
      </c>
      <c r="H18" t="s">
        <v>29</v>
      </c>
      <c r="I18" t="s">
        <v>30</v>
      </c>
      <c r="J18" t="s">
        <v>23</v>
      </c>
      <c r="K18" t="s">
        <v>24</v>
      </c>
      <c r="L18" t="s">
        <v>25</v>
      </c>
      <c r="M18">
        <v>26</v>
      </c>
      <c r="N18">
        <v>480</v>
      </c>
      <c r="O18">
        <v>0</v>
      </c>
      <c r="P18">
        <v>0</v>
      </c>
      <c r="Q18" t="s">
        <v>26</v>
      </c>
      <c r="R18">
        <v>44489</v>
      </c>
    </row>
    <row r="19" spans="1:18" x14ac:dyDescent="0.25">
      <c r="A19">
        <v>13</v>
      </c>
      <c r="B19" t="s">
        <v>18</v>
      </c>
      <c r="C19">
        <v>13131</v>
      </c>
      <c r="D19" t="s">
        <v>19</v>
      </c>
      <c r="E19">
        <v>1824</v>
      </c>
      <c r="F19">
        <v>2019</v>
      </c>
      <c r="G19" t="s">
        <v>20</v>
      </c>
      <c r="H19" t="s">
        <v>31</v>
      </c>
      <c r="I19" t="s">
        <v>32</v>
      </c>
      <c r="J19" t="s">
        <v>23</v>
      </c>
      <c r="K19" t="s">
        <v>24</v>
      </c>
      <c r="L19" t="s">
        <v>25</v>
      </c>
      <c r="M19">
        <v>20</v>
      </c>
      <c r="N19">
        <v>440</v>
      </c>
      <c r="O19">
        <v>0</v>
      </c>
      <c r="P19">
        <v>0</v>
      </c>
      <c r="Q19" t="s">
        <v>26</v>
      </c>
      <c r="R19">
        <v>44489</v>
      </c>
    </row>
    <row r="20" spans="1:18" x14ac:dyDescent="0.25">
      <c r="A20">
        <v>13</v>
      </c>
      <c r="B20" t="s">
        <v>18</v>
      </c>
      <c r="C20">
        <v>13131</v>
      </c>
      <c r="D20" t="s">
        <v>19</v>
      </c>
      <c r="E20">
        <v>1863</v>
      </c>
      <c r="F20">
        <v>2019</v>
      </c>
      <c r="G20" t="s">
        <v>20</v>
      </c>
      <c r="H20" t="s">
        <v>37</v>
      </c>
      <c r="I20" t="s">
        <v>38</v>
      </c>
      <c r="J20" t="s">
        <v>23</v>
      </c>
      <c r="K20" t="s">
        <v>24</v>
      </c>
      <c r="L20" t="s">
        <v>25</v>
      </c>
      <c r="M20">
        <v>32</v>
      </c>
      <c r="N20">
        <v>520</v>
      </c>
      <c r="O20">
        <v>0</v>
      </c>
      <c r="P20">
        <v>0</v>
      </c>
      <c r="Q20" t="s">
        <v>26</v>
      </c>
      <c r="R20">
        <v>44489</v>
      </c>
    </row>
    <row r="21" spans="1:18" x14ac:dyDescent="0.25">
      <c r="A21">
        <v>13</v>
      </c>
      <c r="B21" t="s">
        <v>18</v>
      </c>
      <c r="C21">
        <v>13131</v>
      </c>
      <c r="D21" t="s">
        <v>19</v>
      </c>
      <c r="E21">
        <v>2155</v>
      </c>
      <c r="F21">
        <v>2019</v>
      </c>
      <c r="G21" t="s">
        <v>20</v>
      </c>
      <c r="H21" t="s">
        <v>49</v>
      </c>
      <c r="I21" t="s">
        <v>50</v>
      </c>
      <c r="J21" t="s">
        <v>23</v>
      </c>
      <c r="K21" t="s">
        <v>24</v>
      </c>
      <c r="L21" t="s">
        <v>25</v>
      </c>
      <c r="M21">
        <v>30</v>
      </c>
      <c r="N21">
        <v>520</v>
      </c>
      <c r="O21">
        <v>0</v>
      </c>
      <c r="P21">
        <v>0</v>
      </c>
      <c r="Q21" t="s">
        <v>26</v>
      </c>
      <c r="R21">
        <v>44489</v>
      </c>
    </row>
    <row r="22" spans="1:18" x14ac:dyDescent="0.25">
      <c r="A22">
        <v>13</v>
      </c>
      <c r="B22" t="s">
        <v>18</v>
      </c>
      <c r="C22">
        <v>13131</v>
      </c>
      <c r="D22" t="s">
        <v>19</v>
      </c>
      <c r="E22">
        <v>2173</v>
      </c>
      <c r="F22">
        <v>2019</v>
      </c>
      <c r="G22" t="s">
        <v>20</v>
      </c>
      <c r="H22" t="s">
        <v>51</v>
      </c>
      <c r="I22" t="s">
        <v>52</v>
      </c>
      <c r="J22" t="s">
        <v>23</v>
      </c>
      <c r="K22" t="s">
        <v>24</v>
      </c>
      <c r="L22" t="s">
        <v>25</v>
      </c>
      <c r="M22">
        <v>18</v>
      </c>
      <c r="N22">
        <v>400</v>
      </c>
      <c r="O22">
        <v>0</v>
      </c>
      <c r="P22">
        <v>0</v>
      </c>
      <c r="Q22" t="s">
        <v>26</v>
      </c>
      <c r="R22">
        <v>44489</v>
      </c>
    </row>
    <row r="23" spans="1:18" x14ac:dyDescent="0.25">
      <c r="A23">
        <v>13</v>
      </c>
      <c r="B23" t="s">
        <v>18</v>
      </c>
      <c r="C23">
        <v>13131</v>
      </c>
      <c r="D23" t="s">
        <v>19</v>
      </c>
      <c r="E23">
        <v>2310</v>
      </c>
      <c r="F23">
        <v>2019</v>
      </c>
      <c r="G23" t="s">
        <v>20</v>
      </c>
      <c r="H23" t="s">
        <v>53</v>
      </c>
      <c r="I23" t="s">
        <v>54</v>
      </c>
      <c r="J23" t="s">
        <v>23</v>
      </c>
      <c r="K23" t="s">
        <v>24</v>
      </c>
      <c r="L23" t="s">
        <v>25</v>
      </c>
      <c r="M23">
        <v>37</v>
      </c>
      <c r="N23">
        <v>560</v>
      </c>
      <c r="O23">
        <v>15</v>
      </c>
      <c r="P23">
        <v>0</v>
      </c>
      <c r="Q23" t="s">
        <v>26</v>
      </c>
      <c r="R23">
        <v>44489</v>
      </c>
    </row>
    <row r="24" spans="1:18" x14ac:dyDescent="0.25">
      <c r="A24">
        <v>13</v>
      </c>
      <c r="B24" t="s">
        <v>18</v>
      </c>
      <c r="C24">
        <v>13131</v>
      </c>
      <c r="D24" t="s">
        <v>19</v>
      </c>
      <c r="E24">
        <v>2313</v>
      </c>
      <c r="F24">
        <v>2019</v>
      </c>
      <c r="G24" t="s">
        <v>20</v>
      </c>
      <c r="H24" t="s">
        <v>55</v>
      </c>
      <c r="I24" t="s">
        <v>56</v>
      </c>
      <c r="J24" t="s">
        <v>23</v>
      </c>
      <c r="K24" t="s">
        <v>24</v>
      </c>
      <c r="L24" t="s">
        <v>25</v>
      </c>
      <c r="M24">
        <v>30</v>
      </c>
      <c r="N24">
        <v>520</v>
      </c>
      <c r="O24">
        <v>0</v>
      </c>
      <c r="P24">
        <v>0</v>
      </c>
      <c r="Q24" t="s">
        <v>26</v>
      </c>
      <c r="R24">
        <v>44489</v>
      </c>
    </row>
    <row r="25" spans="1:18" x14ac:dyDescent="0.25">
      <c r="A25">
        <v>13</v>
      </c>
      <c r="B25" t="s">
        <v>18</v>
      </c>
      <c r="C25">
        <v>13131</v>
      </c>
      <c r="D25" t="s">
        <v>19</v>
      </c>
      <c r="E25">
        <v>2334</v>
      </c>
      <c r="F25">
        <v>2019</v>
      </c>
      <c r="G25" t="s">
        <v>20</v>
      </c>
      <c r="H25" t="s">
        <v>57</v>
      </c>
      <c r="I25" t="s">
        <v>58</v>
      </c>
      <c r="J25" t="s">
        <v>23</v>
      </c>
      <c r="K25" t="s">
        <v>24</v>
      </c>
      <c r="L25" t="s">
        <v>25</v>
      </c>
      <c r="M25">
        <v>36</v>
      </c>
      <c r="N25">
        <v>560</v>
      </c>
      <c r="O25">
        <v>10</v>
      </c>
      <c r="P25">
        <v>0</v>
      </c>
      <c r="Q25" t="s">
        <v>26</v>
      </c>
      <c r="R25">
        <v>44489</v>
      </c>
    </row>
    <row r="26" spans="1:18" x14ac:dyDescent="0.25">
      <c r="A26">
        <v>13</v>
      </c>
      <c r="B26" t="s">
        <v>18</v>
      </c>
      <c r="C26">
        <v>13101</v>
      </c>
      <c r="D26" t="s">
        <v>72</v>
      </c>
      <c r="E26">
        <v>2409</v>
      </c>
      <c r="F26">
        <v>2019</v>
      </c>
      <c r="G26" t="s">
        <v>73</v>
      </c>
      <c r="H26" t="s">
        <v>74</v>
      </c>
      <c r="I26" t="s">
        <v>75</v>
      </c>
      <c r="J26" t="s">
        <v>23</v>
      </c>
      <c r="K26" t="s">
        <v>69</v>
      </c>
      <c r="L26" t="s">
        <v>25</v>
      </c>
      <c r="M26">
        <v>33</v>
      </c>
      <c r="N26">
        <v>520</v>
      </c>
      <c r="O26">
        <v>0</v>
      </c>
      <c r="P26">
        <v>0</v>
      </c>
      <c r="Q26" t="s">
        <v>26</v>
      </c>
      <c r="R26">
        <v>44489</v>
      </c>
    </row>
    <row r="27" spans="1:18" x14ac:dyDescent="0.25">
      <c r="A27">
        <v>13</v>
      </c>
      <c r="B27" t="s">
        <v>18</v>
      </c>
      <c r="C27">
        <v>13101</v>
      </c>
      <c r="D27" t="s">
        <v>72</v>
      </c>
      <c r="E27">
        <v>2425</v>
      </c>
      <c r="F27">
        <v>2019</v>
      </c>
      <c r="G27" t="s">
        <v>73</v>
      </c>
      <c r="H27" t="s">
        <v>78</v>
      </c>
      <c r="I27" t="s">
        <v>79</v>
      </c>
      <c r="J27" t="s">
        <v>23</v>
      </c>
      <c r="K27" t="s">
        <v>69</v>
      </c>
      <c r="L27" t="s">
        <v>25</v>
      </c>
      <c r="M27">
        <v>40</v>
      </c>
      <c r="N27">
        <v>560</v>
      </c>
      <c r="O27">
        <v>40</v>
      </c>
      <c r="P27">
        <v>0</v>
      </c>
      <c r="Q27" t="s">
        <v>26</v>
      </c>
      <c r="R27">
        <v>44489</v>
      </c>
    </row>
    <row r="28" spans="1:18" x14ac:dyDescent="0.25">
      <c r="A28">
        <v>5</v>
      </c>
      <c r="B28" t="s">
        <v>39</v>
      </c>
      <c r="C28">
        <v>5109</v>
      </c>
      <c r="D28" t="s">
        <v>40</v>
      </c>
      <c r="E28">
        <v>1968</v>
      </c>
      <c r="F28">
        <v>2019</v>
      </c>
      <c r="G28" t="s">
        <v>41</v>
      </c>
      <c r="H28" t="s">
        <v>42</v>
      </c>
      <c r="I28" t="s">
        <v>43</v>
      </c>
      <c r="J28" t="s">
        <v>23</v>
      </c>
      <c r="K28" t="s">
        <v>24</v>
      </c>
      <c r="L28" t="s">
        <v>25</v>
      </c>
      <c r="M28">
        <v>38</v>
      </c>
      <c r="N28">
        <v>560</v>
      </c>
      <c r="O28">
        <v>20</v>
      </c>
      <c r="P28">
        <v>0</v>
      </c>
      <c r="Q28" t="s">
        <v>26</v>
      </c>
      <c r="R28">
        <v>44489</v>
      </c>
    </row>
    <row r="29" spans="1:18" x14ac:dyDescent="0.25">
      <c r="A29">
        <v>13</v>
      </c>
      <c r="B29" t="s">
        <v>18</v>
      </c>
      <c r="C29">
        <v>13132</v>
      </c>
      <c r="D29" t="s">
        <v>80</v>
      </c>
      <c r="E29">
        <v>2429</v>
      </c>
      <c r="F29">
        <v>2019</v>
      </c>
      <c r="G29" t="s">
        <v>81</v>
      </c>
      <c r="H29" t="s">
        <v>82</v>
      </c>
      <c r="I29" t="s">
        <v>83</v>
      </c>
      <c r="J29" t="s">
        <v>23</v>
      </c>
      <c r="K29" t="s">
        <v>69</v>
      </c>
      <c r="L29" t="s">
        <v>25</v>
      </c>
      <c r="M29">
        <v>13</v>
      </c>
      <c r="N29">
        <v>400</v>
      </c>
      <c r="O29">
        <v>0</v>
      </c>
      <c r="P29">
        <v>0</v>
      </c>
      <c r="Q29" t="s">
        <v>26</v>
      </c>
      <c r="R29">
        <v>44489</v>
      </c>
    </row>
  </sheetData>
  <sortState ref="A7:R29">
    <sortCondition ref="G7:G29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15"/>
  <sheetViews>
    <sheetView workbookViewId="0">
      <selection activeCell="D36" sqref="D36"/>
    </sheetView>
  </sheetViews>
  <sheetFormatPr baseColWidth="10" defaultRowHeight="15" x14ac:dyDescent="0.25"/>
  <cols>
    <col min="1" max="1" width="28.42578125" bestFit="1" customWidth="1"/>
    <col min="2" max="2" width="27.28515625" bestFit="1" customWidth="1"/>
    <col min="3" max="3" width="11.28515625" bestFit="1" customWidth="1"/>
    <col min="4" max="4" width="27.28515625" bestFit="1" customWidth="1"/>
    <col min="5" max="5" width="31.7109375" bestFit="1" customWidth="1"/>
    <col min="6" max="6" width="36.28515625" bestFit="1" customWidth="1"/>
    <col min="7" max="7" width="37.140625" bestFit="1" customWidth="1"/>
  </cols>
  <sheetData>
    <row r="3" spans="1:6" x14ac:dyDescent="0.25">
      <c r="A3" s="3" t="s">
        <v>1</v>
      </c>
      <c r="B3" s="3" t="s">
        <v>6</v>
      </c>
      <c r="C3" s="3" t="s">
        <v>3</v>
      </c>
      <c r="D3" t="s">
        <v>104</v>
      </c>
      <c r="E3" t="s">
        <v>105</v>
      </c>
      <c r="F3" t="s">
        <v>106</v>
      </c>
    </row>
    <row r="4" spans="1:6" x14ac:dyDescent="0.25">
      <c r="A4" t="s">
        <v>44</v>
      </c>
      <c r="B4" t="s">
        <v>66</v>
      </c>
      <c r="C4" t="s">
        <v>65</v>
      </c>
      <c r="D4" s="4">
        <v>1</v>
      </c>
      <c r="E4" s="4">
        <v>560</v>
      </c>
      <c r="F4" s="4">
        <v>70</v>
      </c>
    </row>
    <row r="5" spans="1:6" x14ac:dyDescent="0.25">
      <c r="A5" t="s">
        <v>44</v>
      </c>
      <c r="B5" t="s">
        <v>60</v>
      </c>
      <c r="C5" t="s">
        <v>59</v>
      </c>
      <c r="D5" s="4">
        <v>1</v>
      </c>
      <c r="E5" s="4">
        <v>440</v>
      </c>
      <c r="F5" s="4">
        <v>0</v>
      </c>
    </row>
    <row r="6" spans="1:6" x14ac:dyDescent="0.25">
      <c r="A6" t="s">
        <v>44</v>
      </c>
      <c r="B6" t="s">
        <v>46</v>
      </c>
      <c r="C6" t="s">
        <v>45</v>
      </c>
      <c r="D6" s="4">
        <v>1</v>
      </c>
      <c r="E6" s="4">
        <v>480</v>
      </c>
      <c r="F6" s="4">
        <v>0</v>
      </c>
    </row>
    <row r="7" spans="1:6" x14ac:dyDescent="0.25">
      <c r="A7" t="s">
        <v>18</v>
      </c>
      <c r="B7" t="s">
        <v>34</v>
      </c>
      <c r="C7" t="s">
        <v>33</v>
      </c>
      <c r="D7" s="4">
        <v>2</v>
      </c>
      <c r="E7" s="4">
        <v>1000</v>
      </c>
      <c r="F7" s="4">
        <v>5</v>
      </c>
    </row>
    <row r="8" spans="1:6" x14ac:dyDescent="0.25">
      <c r="A8" t="s">
        <v>18</v>
      </c>
      <c r="B8" t="s">
        <v>85</v>
      </c>
      <c r="C8" t="s">
        <v>84</v>
      </c>
      <c r="D8" s="4">
        <v>1</v>
      </c>
      <c r="E8" s="4">
        <v>480</v>
      </c>
      <c r="F8" s="4">
        <v>0</v>
      </c>
    </row>
    <row r="9" spans="1:6" x14ac:dyDescent="0.25">
      <c r="A9" t="s">
        <v>18</v>
      </c>
      <c r="B9" t="s">
        <v>91</v>
      </c>
      <c r="C9" t="s">
        <v>90</v>
      </c>
      <c r="D9" s="4">
        <v>1</v>
      </c>
      <c r="E9" s="4">
        <v>520</v>
      </c>
      <c r="F9" s="4">
        <v>0</v>
      </c>
    </row>
    <row r="10" spans="1:6" x14ac:dyDescent="0.25">
      <c r="A10" t="s">
        <v>18</v>
      </c>
      <c r="B10" t="s">
        <v>20</v>
      </c>
      <c r="C10" t="s">
        <v>19</v>
      </c>
      <c r="D10" s="4">
        <v>10</v>
      </c>
      <c r="E10" s="4">
        <v>5080</v>
      </c>
      <c r="F10" s="4">
        <v>75</v>
      </c>
    </row>
    <row r="11" spans="1:6" x14ac:dyDescent="0.25">
      <c r="A11" t="s">
        <v>18</v>
      </c>
      <c r="B11" t="s">
        <v>73</v>
      </c>
      <c r="C11" t="s">
        <v>72</v>
      </c>
      <c r="D11" s="4">
        <v>2</v>
      </c>
      <c r="E11" s="4">
        <v>1080</v>
      </c>
      <c r="F11" s="4">
        <v>40</v>
      </c>
    </row>
    <row r="12" spans="1:6" x14ac:dyDescent="0.25">
      <c r="A12" t="s">
        <v>18</v>
      </c>
      <c r="B12" t="s">
        <v>81</v>
      </c>
      <c r="C12" t="s">
        <v>80</v>
      </c>
      <c r="D12" s="4">
        <v>1</v>
      </c>
      <c r="E12" s="4">
        <v>400</v>
      </c>
      <c r="F12" s="4">
        <v>0</v>
      </c>
    </row>
    <row r="13" spans="1:6" x14ac:dyDescent="0.25">
      <c r="A13" t="s">
        <v>39</v>
      </c>
      <c r="B13" t="s">
        <v>64</v>
      </c>
      <c r="C13" t="s">
        <v>63</v>
      </c>
      <c r="D13" s="4">
        <v>2</v>
      </c>
      <c r="E13" s="4">
        <v>1040</v>
      </c>
      <c r="F13" s="4">
        <v>30</v>
      </c>
    </row>
    <row r="14" spans="1:6" x14ac:dyDescent="0.25">
      <c r="A14" t="s">
        <v>39</v>
      </c>
      <c r="B14" t="s">
        <v>41</v>
      </c>
      <c r="C14" t="s">
        <v>40</v>
      </c>
      <c r="D14" s="4">
        <v>1</v>
      </c>
      <c r="E14" s="4">
        <v>560</v>
      </c>
      <c r="F14" s="4">
        <v>20</v>
      </c>
    </row>
    <row r="15" spans="1:6" x14ac:dyDescent="0.25">
      <c r="A15" t="s">
        <v>103</v>
      </c>
      <c r="D15" s="4">
        <v>23</v>
      </c>
      <c r="E15" s="4">
        <v>11640</v>
      </c>
      <c r="F15" s="4">
        <v>240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Planilla Dipres</vt:lpstr>
      <vt:lpstr>Base</vt:lpstr>
      <vt:lpstr>Hoja3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Any</dc:creator>
  <cp:lastModifiedBy>Valderrama Cisternas, Pedro</cp:lastModifiedBy>
  <dcterms:created xsi:type="dcterms:W3CDTF">2021-10-26T19:40:11Z</dcterms:created>
  <dcterms:modified xsi:type="dcterms:W3CDTF">2021-11-04T16:52:03Z</dcterms:modified>
</cp:coreProperties>
</file>