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25-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D36" i="1"/>
  <c r="E35" i="1"/>
  <c r="F35" i="1" s="1"/>
  <c r="G35" i="1" s="1"/>
  <c r="H35" i="1" s="1"/>
  <c r="J35" i="1" s="1"/>
  <c r="E34" i="1"/>
  <c r="F34" i="1" s="1"/>
  <c r="G34" i="1" s="1"/>
  <c r="H34" i="1" s="1"/>
  <c r="J34" i="1" s="1"/>
  <c r="E33" i="1"/>
  <c r="F33" i="1" s="1"/>
  <c r="G33" i="1" s="1"/>
  <c r="H33" i="1" s="1"/>
  <c r="J33" i="1" s="1"/>
  <c r="E32" i="1"/>
  <c r="F32" i="1" s="1"/>
  <c r="G32" i="1" s="1"/>
  <c r="H32" i="1" s="1"/>
  <c r="F31" i="1"/>
  <c r="G31" i="1" s="1"/>
  <c r="H31" i="1" s="1"/>
  <c r="J31" i="1" s="1"/>
  <c r="E31" i="1"/>
  <c r="E30" i="1"/>
  <c r="F30" i="1" s="1"/>
  <c r="G30" i="1" s="1"/>
  <c r="H30" i="1" s="1"/>
  <c r="J30" i="1" s="1"/>
  <c r="E29" i="1"/>
  <c r="F29" i="1" s="1"/>
  <c r="G29" i="1" s="1"/>
  <c r="H29" i="1" s="1"/>
  <c r="J29" i="1" s="1"/>
  <c r="E28" i="1"/>
  <c r="F28" i="1" s="1"/>
  <c r="G28" i="1" s="1"/>
  <c r="H28" i="1" s="1"/>
  <c r="E27" i="1"/>
  <c r="F27" i="1" s="1"/>
  <c r="G27" i="1" s="1"/>
  <c r="H27" i="1" s="1"/>
  <c r="J28" i="1" s="1"/>
  <c r="F26" i="1"/>
  <c r="G26" i="1" s="1"/>
  <c r="H26" i="1" s="1"/>
  <c r="J26" i="1" s="1"/>
  <c r="E26" i="1"/>
  <c r="E25" i="1"/>
  <c r="F25" i="1" s="1"/>
  <c r="G25" i="1" s="1"/>
  <c r="H25" i="1" s="1"/>
  <c r="E24" i="1"/>
  <c r="F24" i="1" s="1"/>
  <c r="G24" i="1" s="1"/>
  <c r="H24" i="1" s="1"/>
  <c r="J25" i="1" s="1"/>
  <c r="E23" i="1"/>
  <c r="F23" i="1" s="1"/>
  <c r="G23" i="1" s="1"/>
  <c r="H23" i="1" s="1"/>
  <c r="E22" i="1"/>
  <c r="F22" i="1" s="1"/>
  <c r="G22" i="1" s="1"/>
  <c r="H22" i="1" s="1"/>
  <c r="E21" i="1"/>
  <c r="F21" i="1" s="1"/>
  <c r="G21" i="1" s="1"/>
  <c r="H21" i="1" s="1"/>
  <c r="J21" i="1" s="1"/>
  <c r="E20" i="1"/>
  <c r="F20" i="1" s="1"/>
  <c r="G20" i="1" s="1"/>
  <c r="H20" i="1" s="1"/>
  <c r="F19" i="1"/>
  <c r="G19" i="1" s="1"/>
  <c r="H19" i="1" s="1"/>
  <c r="J19" i="1" s="1"/>
  <c r="E19" i="1"/>
  <c r="E18" i="1"/>
  <c r="F18" i="1" s="1"/>
  <c r="G18" i="1" s="1"/>
  <c r="H18" i="1" s="1"/>
  <c r="E17" i="1"/>
  <c r="F17" i="1" s="1"/>
  <c r="G17" i="1" s="1"/>
  <c r="H17" i="1" s="1"/>
  <c r="J18" i="1" s="1"/>
  <c r="E16" i="1"/>
  <c r="F16" i="1" s="1"/>
  <c r="D13" i="1"/>
  <c r="D12" i="1"/>
  <c r="G16" i="1" l="1"/>
  <c r="H16" i="1" s="1"/>
  <c r="F36" i="1"/>
  <c r="G36" i="1" s="1"/>
  <c r="G13" i="1" s="1"/>
  <c r="J23" i="1"/>
  <c r="E36" i="1"/>
  <c r="H36" i="1" l="1"/>
  <c r="J16" i="1"/>
  <c r="J36" i="1" s="1"/>
  <c r="J13" i="1" s="1"/>
</calcChain>
</file>

<file path=xl/sharedStrings.xml><?xml version="1.0" encoding="utf-8"?>
<sst xmlns="http://schemas.openxmlformats.org/spreadsheetml/2006/main" count="80" uniqueCount="72">
  <si>
    <t xml:space="preserve">T E S O R E R I A   G E N E R A L   D E   L A   R E P U B L I C A  </t>
  </si>
  <si>
    <t>Distribución Ley Nº 19.995</t>
  </si>
  <si>
    <t>Periodo Recaudación</t>
  </si>
  <si>
    <t>Periodo de Distribución</t>
  </si>
  <si>
    <t>Monto a Distribuir a la Municipalidad</t>
  </si>
  <si>
    <t>Monto a Distribuir al Gobierno Regional</t>
  </si>
  <si>
    <t>Saldo de la Cuenta 50.01.01.01.06.004.04 "IMP.CAS.A.59 L.19995" Mes Anterior</t>
  </si>
  <si>
    <t xml:space="preserve">A Pagar </t>
  </si>
  <si>
    <t xml:space="preserve">MONTO </t>
  </si>
  <si>
    <t>RUT</t>
  </si>
  <si>
    <t>LUGAR</t>
  </si>
  <si>
    <t>MONTO</t>
  </si>
  <si>
    <t xml:space="preserve">Municipalidades </t>
  </si>
  <si>
    <t>F.N.D.R.</t>
  </si>
  <si>
    <t>Region</t>
  </si>
  <si>
    <t>76.360.942-1</t>
  </si>
  <si>
    <t>ARICA</t>
  </si>
  <si>
    <t>Region Arica y Parinacota</t>
  </si>
  <si>
    <t>99.599.080-6</t>
  </si>
  <si>
    <t>CALAMA</t>
  </si>
  <si>
    <t>Region Antofagasta</t>
  </si>
  <si>
    <t>99.597.870-9</t>
  </si>
  <si>
    <t>ANTOFAGASTA</t>
  </si>
  <si>
    <t>99.598.680-9</t>
  </si>
  <si>
    <t>COPIAPO</t>
  </si>
  <si>
    <t>Región Atacama</t>
  </si>
  <si>
    <t>99.599.760-6</t>
  </si>
  <si>
    <t>SAN ANTONIO</t>
  </si>
  <si>
    <t>Region  Valparaiso</t>
  </si>
  <si>
    <t>76.264.328-6</t>
  </si>
  <si>
    <t>OVALLE</t>
  </si>
  <si>
    <t>Región Coquimbo</t>
  </si>
  <si>
    <t>99.598.900-K</t>
  </si>
  <si>
    <t>RINCONADA</t>
  </si>
  <si>
    <t>76.598.536-6</t>
  </si>
  <si>
    <t>VIÑA DEL MAR</t>
  </si>
  <si>
    <t>76.299.170-5</t>
  </si>
  <si>
    <t>MOSTAZAL</t>
  </si>
  <si>
    <t>Region L B. Ohiggins</t>
  </si>
  <si>
    <t>99.598.660-4</t>
  </si>
  <si>
    <t>SANTA CRUZ</t>
  </si>
  <si>
    <t>76.293.740-9</t>
  </si>
  <si>
    <t>TALCA</t>
  </si>
  <si>
    <t>Region Maule</t>
  </si>
  <si>
    <t>99.599.340-6</t>
  </si>
  <si>
    <t>LOS ANGELES</t>
  </si>
  <si>
    <t xml:space="preserve">Region del Bio Bio </t>
  </si>
  <si>
    <t>99.599.350-3</t>
  </si>
  <si>
    <t>TALCAHUANO</t>
  </si>
  <si>
    <t>76.361.688-6</t>
  </si>
  <si>
    <t>CHILLAN</t>
  </si>
  <si>
    <t>Region de Nuble</t>
  </si>
  <si>
    <t>99.597.880-6</t>
  </si>
  <si>
    <t>TEMUCO</t>
  </si>
  <si>
    <t>Region de Araucania</t>
  </si>
  <si>
    <t>99.597.790-7</t>
  </si>
  <si>
    <t>VALDIVIA</t>
  </si>
  <si>
    <t>Region de de los Rios</t>
  </si>
  <si>
    <t>99.599.120-9</t>
  </si>
  <si>
    <t>OSORNO</t>
  </si>
  <si>
    <t>Region de los Lagos</t>
  </si>
  <si>
    <t>99.598.510-1</t>
  </si>
  <si>
    <t>CASTRO</t>
  </si>
  <si>
    <t>99.599.010-5</t>
  </si>
  <si>
    <t>COYHAIQUE</t>
  </si>
  <si>
    <t>Region de Aysen</t>
  </si>
  <si>
    <t>99.599.450-K</t>
  </si>
  <si>
    <t>PUNTA ARENAS</t>
  </si>
  <si>
    <t>Region de Magallanes</t>
  </si>
  <si>
    <t xml:space="preserve">TOTAL RECAUDADO DEL MES </t>
  </si>
  <si>
    <t>Formularios 50 observados (No estan en la nómina de Casinos Autorizados)</t>
  </si>
  <si>
    <t>Saldo de la Cuenta 50.01.01.01.06.004.04 "IMP.CAS.A.59 L.19995"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</si>
</sst>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\ #,##0_-;[Red]\-\ #,##0_-;_-\ &quot;-&quot;_-;_-@_-"/>
    <numFmt numFmtId="165" formatCode="_-* #,##0.00_-;\-* #,##0.00_-;_-* &quot;-&quot;??_-;_-@_-"/>
    <numFmt numFmtId="166" formatCode="_-* #,##0_-;\-* #,##0_-;_-* &quot;-&quot;??_-;_-@_-"/>
  </numFmts>
  <fonts count="18" x14ac:knownFonts="1">
    <font>
      <sz val="10"/>
      <name val="Arial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 Black"/>
      <family val="2"/>
    </font>
    <font>
      <b/>
      <sz val="10"/>
      <color theme="0"/>
      <name val="Arial Black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Arial Black"/>
      <family val="2"/>
    </font>
    <font>
      <b/>
      <sz val="10"/>
      <color theme="0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7" fontId="1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" fontId="1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5" fillId="0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164" fontId="5" fillId="0" borderId="0" xfId="0" applyNumberFormat="1" applyFont="1" applyBorder="1"/>
    <xf numFmtId="0" fontId="5" fillId="0" borderId="0" xfId="0" applyFont="1" applyBorder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6" fontId="13" fillId="0" borderId="12" xfId="1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66" fontId="14" fillId="0" borderId="12" xfId="3" applyNumberFormat="1" applyFont="1" applyBorder="1"/>
    <xf numFmtId="0" fontId="15" fillId="0" borderId="12" xfId="0" applyFont="1" applyBorder="1"/>
    <xf numFmtId="166" fontId="16" fillId="0" borderId="12" xfId="1" applyNumberFormat="1" applyFont="1" applyBorder="1"/>
    <xf numFmtId="0" fontId="1" fillId="0" borderId="11" xfId="0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41" fontId="1" fillId="0" borderId="13" xfId="2" applyFont="1" applyBorder="1"/>
    <xf numFmtId="0" fontId="15" fillId="0" borderId="13" xfId="0" applyFont="1" applyBorder="1"/>
    <xf numFmtId="0" fontId="15" fillId="0" borderId="0" xfId="0" applyFont="1" applyBorder="1"/>
    <xf numFmtId="3" fontId="1" fillId="0" borderId="0" xfId="0" applyNumberFormat="1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Millares [0]" xfId="2" builtinId="6"/>
    <cellStyle name="Millares 2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224518</xdr:colOff>
      <xdr:row>0</xdr:row>
      <xdr:rowOff>58512</xdr:rowOff>
    </xdr:from>
    <xdr:to>
      <xdr:col>2</xdr:col>
      <xdr:colOff>477610</xdr:colOff>
      <xdr:row>4</xdr:row>
      <xdr:rowOff>150403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18" y="58512"/>
          <a:ext cx="2119992" cy="739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4"/>
  <sheetViews>
    <sheetView tabSelected="1" topLeftCell="A7" workbookViewId="0">
      <selection activeCell="N22" sqref="N22"/>
    </sheetView>
  </sheetViews>
  <sheetFormatPr baseColWidth="10" defaultColWidth="11.42578125" defaultRowHeight="12.75" x14ac:dyDescent="0.2"/>
  <cols>
    <col min="1" max="1" width="6.85546875" style="1" customWidth="1"/>
    <col min="2" max="2" width="21.140625" style="1" customWidth="1"/>
    <col min="3" max="3" width="49.85546875" style="1" customWidth="1"/>
    <col min="4" max="4" width="19.140625" style="2" customWidth="1"/>
    <col min="5" max="5" width="0.85546875" style="1" hidden="1" customWidth="1"/>
    <col min="6" max="6" width="17.7109375" style="1" hidden="1" customWidth="1"/>
    <col min="7" max="7" width="22.5703125" style="1" customWidth="1"/>
    <col min="8" max="8" width="14.5703125" style="1" customWidth="1"/>
    <col min="9" max="9" width="21.140625" style="1" customWidth="1"/>
    <col min="10" max="10" width="12.5703125" style="1" customWidth="1"/>
    <col min="11" max="16384" width="11.42578125" style="1"/>
  </cols>
  <sheetData>
    <row r="1" spans="1:10" x14ac:dyDescent="0.2">
      <c r="E1" s="3"/>
      <c r="F1" s="3"/>
      <c r="G1" s="3"/>
      <c r="H1" s="3"/>
      <c r="I1" s="3"/>
      <c r="J1" s="3"/>
    </row>
    <row r="2" spans="1:10" x14ac:dyDescent="0.2">
      <c r="E2" s="3"/>
      <c r="F2" s="3"/>
      <c r="G2" s="3"/>
      <c r="H2" s="3"/>
      <c r="I2" s="3"/>
      <c r="J2" s="3"/>
    </row>
    <row r="3" spans="1:10" x14ac:dyDescent="0.2">
      <c r="E3" s="3"/>
      <c r="F3" s="3"/>
      <c r="G3" s="3"/>
      <c r="H3" s="3"/>
      <c r="I3" s="3"/>
      <c r="J3" s="3"/>
    </row>
    <row r="4" spans="1:10" x14ac:dyDescent="0.2">
      <c r="E4" s="3"/>
      <c r="F4" s="3"/>
      <c r="G4" s="3"/>
      <c r="H4" s="3"/>
      <c r="I4" s="3"/>
      <c r="J4" s="3"/>
    </row>
    <row r="5" spans="1:10" x14ac:dyDescent="0.2">
      <c r="E5" s="3"/>
      <c r="F5" s="3"/>
      <c r="G5" s="3"/>
      <c r="H5" s="3"/>
      <c r="I5" s="3"/>
      <c r="J5" s="3"/>
    </row>
    <row r="6" spans="1:10" ht="15.75" x14ac:dyDescent="0.25">
      <c r="B6" s="4" t="s">
        <v>0</v>
      </c>
      <c r="C6" s="4"/>
      <c r="D6" s="4"/>
      <c r="H6" s="3"/>
      <c r="I6" s="3"/>
      <c r="J6" s="3"/>
    </row>
    <row r="7" spans="1:10" x14ac:dyDescent="0.2">
      <c r="E7" s="3"/>
      <c r="F7" s="3"/>
      <c r="G7" s="3"/>
      <c r="H7" s="3"/>
      <c r="I7" s="3"/>
      <c r="J7" s="3"/>
    </row>
    <row r="8" spans="1:10" ht="15.75" x14ac:dyDescent="0.25">
      <c r="B8" s="5" t="s">
        <v>1</v>
      </c>
      <c r="C8" s="5"/>
      <c r="D8" s="5"/>
      <c r="E8" s="3"/>
      <c r="F8" s="3"/>
      <c r="G8" s="3"/>
      <c r="H8" s="3"/>
      <c r="I8" s="3"/>
      <c r="J8" s="3"/>
    </row>
    <row r="9" spans="1:10" ht="13.5" thickBot="1" x14ac:dyDescent="0.25">
      <c r="E9" s="3"/>
      <c r="F9" s="3"/>
      <c r="G9" s="3"/>
      <c r="H9" s="3"/>
      <c r="I9" s="3"/>
      <c r="J9" s="3"/>
    </row>
    <row r="10" spans="1:10" ht="15" x14ac:dyDescent="0.25">
      <c r="B10" s="6" t="s">
        <v>2</v>
      </c>
      <c r="C10" s="7"/>
      <c r="D10" s="8">
        <v>44470</v>
      </c>
      <c r="E10" s="3"/>
      <c r="F10" s="3"/>
      <c r="G10" s="3"/>
      <c r="H10" s="3"/>
      <c r="I10" s="3"/>
      <c r="J10" s="3"/>
    </row>
    <row r="11" spans="1:10" ht="15" x14ac:dyDescent="0.25">
      <c r="B11" s="9" t="s">
        <v>3</v>
      </c>
      <c r="C11" s="10"/>
      <c r="D11" s="11">
        <v>44531</v>
      </c>
      <c r="E11" s="3"/>
      <c r="F11" s="3"/>
      <c r="G11" s="3"/>
      <c r="H11" s="3"/>
      <c r="I11" s="3"/>
      <c r="J11" s="3"/>
    </row>
    <row r="12" spans="1:10" ht="15" x14ac:dyDescent="0.25">
      <c r="B12" s="12" t="s">
        <v>4</v>
      </c>
      <c r="C12" s="13"/>
      <c r="D12" s="14">
        <f>SUM(D16:D35)/2</f>
        <v>3029581081.5</v>
      </c>
      <c r="E12" s="15"/>
      <c r="F12" s="15"/>
      <c r="G12" s="15"/>
      <c r="H12" s="15"/>
      <c r="I12" s="15"/>
      <c r="J12" s="15"/>
    </row>
    <row r="13" spans="1:10" ht="15.75" thickBot="1" x14ac:dyDescent="0.3">
      <c r="B13" s="12" t="s">
        <v>5</v>
      </c>
      <c r="C13" s="13"/>
      <c r="D13" s="14">
        <f>SUM(D16:D35)/2</f>
        <v>3029581081.5</v>
      </c>
      <c r="E13" s="3"/>
      <c r="F13" s="3"/>
      <c r="G13" s="16">
        <f>G36</f>
        <v>3029581082</v>
      </c>
      <c r="H13" s="17"/>
      <c r="I13" s="17"/>
      <c r="J13" s="16">
        <f>J36</f>
        <v>3029581.0819999999</v>
      </c>
    </row>
    <row r="14" spans="1:10" ht="19.5" thickBot="1" x14ac:dyDescent="0.25">
      <c r="B14" s="18" t="s">
        <v>6</v>
      </c>
      <c r="C14" s="19"/>
      <c r="D14" s="20"/>
      <c r="E14" s="21"/>
      <c r="F14" s="3"/>
      <c r="G14" s="22" t="s">
        <v>7</v>
      </c>
      <c r="H14" s="23" t="s">
        <v>8</v>
      </c>
      <c r="I14" s="23"/>
      <c r="J14" s="24" t="s">
        <v>7</v>
      </c>
    </row>
    <row r="15" spans="1:10" ht="15.75" thickBot="1" x14ac:dyDescent="0.25">
      <c r="B15" s="25" t="s">
        <v>9</v>
      </c>
      <c r="C15" s="26" t="s">
        <v>10</v>
      </c>
      <c r="D15" s="26" t="s">
        <v>11</v>
      </c>
      <c r="E15" s="26"/>
      <c r="F15" s="3"/>
      <c r="G15" s="27" t="s">
        <v>12</v>
      </c>
      <c r="H15" s="28" t="s">
        <v>13</v>
      </c>
      <c r="I15" s="23" t="s">
        <v>14</v>
      </c>
      <c r="J15" s="24" t="s">
        <v>13</v>
      </c>
    </row>
    <row r="16" spans="1:10" ht="15.75" customHeight="1" x14ac:dyDescent="0.25">
      <c r="A16" s="1">
        <v>1101</v>
      </c>
      <c r="B16" s="29" t="s">
        <v>15</v>
      </c>
      <c r="C16" s="30" t="s">
        <v>16</v>
      </c>
      <c r="D16" s="31">
        <v>172539389</v>
      </c>
      <c r="E16" s="32">
        <f t="shared" ref="E16:E35" si="0">D16/2</f>
        <v>86269694.5</v>
      </c>
      <c r="F16" s="33">
        <f>ROUND(E16,0)-1</f>
        <v>86269694</v>
      </c>
      <c r="G16" s="34">
        <f t="shared" ref="G16:G36" si="1">F16</f>
        <v>86269694</v>
      </c>
      <c r="H16" s="34">
        <f t="shared" ref="H16:H35" si="2">G16/1000</f>
        <v>86269.694000000003</v>
      </c>
      <c r="I16" s="35" t="s">
        <v>17</v>
      </c>
      <c r="J16" s="36">
        <f>H16</f>
        <v>86269.694000000003</v>
      </c>
    </row>
    <row r="17" spans="1:10" ht="15.75" customHeight="1" x14ac:dyDescent="0.25">
      <c r="A17" s="1">
        <v>2301</v>
      </c>
      <c r="B17" s="29" t="s">
        <v>18</v>
      </c>
      <c r="C17" s="30" t="s">
        <v>19</v>
      </c>
      <c r="D17" s="31">
        <v>162244254</v>
      </c>
      <c r="E17" s="32">
        <f t="shared" si="0"/>
        <v>81122127</v>
      </c>
      <c r="F17" s="33">
        <f>ROUND(E17,0)</f>
        <v>81122127</v>
      </c>
      <c r="G17" s="34">
        <f t="shared" si="1"/>
        <v>81122127</v>
      </c>
      <c r="H17" s="34">
        <f t="shared" si="2"/>
        <v>81122.126999999993</v>
      </c>
      <c r="I17" s="35" t="s">
        <v>20</v>
      </c>
      <c r="J17" s="36"/>
    </row>
    <row r="18" spans="1:10" ht="15.75" customHeight="1" x14ac:dyDescent="0.25">
      <c r="A18" s="1">
        <v>2201</v>
      </c>
      <c r="B18" s="29" t="s">
        <v>21</v>
      </c>
      <c r="C18" s="30" t="s">
        <v>22</v>
      </c>
      <c r="D18" s="31">
        <v>312253086</v>
      </c>
      <c r="E18" s="32">
        <f t="shared" si="0"/>
        <v>156126543</v>
      </c>
      <c r="F18" s="33">
        <f>ROUND(E18,0)-1</f>
        <v>156126542</v>
      </c>
      <c r="G18" s="34">
        <f t="shared" si="1"/>
        <v>156126542</v>
      </c>
      <c r="H18" s="34">
        <f t="shared" si="2"/>
        <v>156126.54199999999</v>
      </c>
      <c r="I18" s="35" t="s">
        <v>20</v>
      </c>
      <c r="J18" s="36">
        <f>H17+H18</f>
        <v>237248.66899999999</v>
      </c>
    </row>
    <row r="19" spans="1:10" ht="15.75" customHeight="1" x14ac:dyDescent="0.25">
      <c r="A19" s="1">
        <v>3201</v>
      </c>
      <c r="B19" s="29" t="s">
        <v>23</v>
      </c>
      <c r="C19" s="30" t="s">
        <v>24</v>
      </c>
      <c r="D19" s="31">
        <v>237167503</v>
      </c>
      <c r="E19" s="32">
        <f t="shared" si="0"/>
        <v>118583751.5</v>
      </c>
      <c r="F19" s="33">
        <f>ROUND(E19,0)</f>
        <v>118583752</v>
      </c>
      <c r="G19" s="34">
        <f t="shared" si="1"/>
        <v>118583752</v>
      </c>
      <c r="H19" s="34">
        <f t="shared" si="2"/>
        <v>118583.75199999999</v>
      </c>
      <c r="I19" s="35" t="s">
        <v>25</v>
      </c>
      <c r="J19" s="36">
        <f>H19</f>
        <v>118583.75199999999</v>
      </c>
    </row>
    <row r="20" spans="1:10" ht="15.75" customHeight="1" x14ac:dyDescent="0.25">
      <c r="A20" s="1">
        <v>5401</v>
      </c>
      <c r="B20" s="29" t="s">
        <v>26</v>
      </c>
      <c r="C20" s="30" t="s">
        <v>27</v>
      </c>
      <c r="D20" s="31">
        <v>126356668</v>
      </c>
      <c r="E20" s="32">
        <f t="shared" si="0"/>
        <v>63178334</v>
      </c>
      <c r="F20" s="33">
        <f>ROUND(E20,0)-1</f>
        <v>63178333</v>
      </c>
      <c r="G20" s="34">
        <f t="shared" si="1"/>
        <v>63178333</v>
      </c>
      <c r="H20" s="34">
        <f t="shared" si="2"/>
        <v>63178.332999999999</v>
      </c>
      <c r="I20" s="35" t="s">
        <v>28</v>
      </c>
      <c r="J20" s="36"/>
    </row>
    <row r="21" spans="1:10" ht="15.75" customHeight="1" x14ac:dyDescent="0.25">
      <c r="A21" s="1">
        <v>4201</v>
      </c>
      <c r="B21" s="29" t="s">
        <v>29</v>
      </c>
      <c r="C21" s="30" t="s">
        <v>30</v>
      </c>
      <c r="D21" s="31">
        <v>73130719</v>
      </c>
      <c r="E21" s="32">
        <f t="shared" si="0"/>
        <v>36565359.5</v>
      </c>
      <c r="F21" s="33">
        <f>ROUND(E21,0)-1</f>
        <v>36565359</v>
      </c>
      <c r="G21" s="34">
        <f t="shared" si="1"/>
        <v>36565359</v>
      </c>
      <c r="H21" s="34">
        <f t="shared" si="2"/>
        <v>36565.358999999997</v>
      </c>
      <c r="I21" s="35" t="s">
        <v>31</v>
      </c>
      <c r="J21" s="36">
        <f>H21</f>
        <v>36565.358999999997</v>
      </c>
    </row>
    <row r="22" spans="1:10" ht="15.75" customHeight="1" x14ac:dyDescent="0.25">
      <c r="A22" s="1">
        <v>5704</v>
      </c>
      <c r="B22" s="29" t="s">
        <v>32</v>
      </c>
      <c r="C22" s="30" t="s">
        <v>33</v>
      </c>
      <c r="D22" s="31">
        <v>500971171</v>
      </c>
      <c r="E22" s="32">
        <f t="shared" si="0"/>
        <v>250485585.5</v>
      </c>
      <c r="F22" s="33">
        <f>ROUND(E22,0)</f>
        <v>250485586</v>
      </c>
      <c r="G22" s="34">
        <f t="shared" si="1"/>
        <v>250485586</v>
      </c>
      <c r="H22" s="34">
        <f t="shared" si="2"/>
        <v>250485.58600000001</v>
      </c>
      <c r="I22" s="35" t="s">
        <v>28</v>
      </c>
      <c r="J22" s="36"/>
    </row>
    <row r="23" spans="1:10" ht="15.75" customHeight="1" x14ac:dyDescent="0.25">
      <c r="A23" s="1">
        <v>5302</v>
      </c>
      <c r="B23" s="29" t="s">
        <v>34</v>
      </c>
      <c r="C23" s="30" t="s">
        <v>35</v>
      </c>
      <c r="D23" s="31">
        <v>695415081</v>
      </c>
      <c r="E23" s="32">
        <f t="shared" si="0"/>
        <v>347707540.5</v>
      </c>
      <c r="F23" s="33">
        <f>ROUND(E23,0)</f>
        <v>347707541</v>
      </c>
      <c r="G23" s="34">
        <f t="shared" si="1"/>
        <v>347707541</v>
      </c>
      <c r="H23" s="34">
        <f t="shared" si="2"/>
        <v>347707.54100000003</v>
      </c>
      <c r="I23" s="35" t="s">
        <v>28</v>
      </c>
      <c r="J23" s="36">
        <f>H20+H22+H23</f>
        <v>661371.46</v>
      </c>
    </row>
    <row r="24" spans="1:10" ht="15.75" customHeight="1" x14ac:dyDescent="0.25">
      <c r="A24" s="1">
        <v>6104</v>
      </c>
      <c r="B24" s="29" t="s">
        <v>36</v>
      </c>
      <c r="C24" s="30" t="s">
        <v>37</v>
      </c>
      <c r="D24" s="31">
        <v>1563374214</v>
      </c>
      <c r="E24" s="32">
        <f t="shared" si="0"/>
        <v>781687107</v>
      </c>
      <c r="F24" s="33">
        <f>ROUND(E24,0)-1</f>
        <v>781687106</v>
      </c>
      <c r="G24" s="34">
        <f t="shared" si="1"/>
        <v>781687106</v>
      </c>
      <c r="H24" s="34">
        <f t="shared" si="2"/>
        <v>781687.10600000003</v>
      </c>
      <c r="I24" s="35" t="s">
        <v>38</v>
      </c>
      <c r="J24" s="36"/>
    </row>
    <row r="25" spans="1:10" ht="15.75" customHeight="1" x14ac:dyDescent="0.25">
      <c r="A25" s="1">
        <v>6205</v>
      </c>
      <c r="B25" s="29" t="s">
        <v>39</v>
      </c>
      <c r="C25" s="30" t="s">
        <v>40</v>
      </c>
      <c r="D25" s="31">
        <v>114033708</v>
      </c>
      <c r="E25" s="32">
        <f t="shared" si="0"/>
        <v>57016854</v>
      </c>
      <c r="F25" s="33">
        <f t="shared" ref="F25:F35" si="3">ROUND(E25,0)</f>
        <v>57016854</v>
      </c>
      <c r="G25" s="34">
        <f t="shared" si="1"/>
        <v>57016854</v>
      </c>
      <c r="H25" s="34">
        <f t="shared" si="2"/>
        <v>57016.853999999999</v>
      </c>
      <c r="I25" s="35" t="s">
        <v>38</v>
      </c>
      <c r="J25" s="36">
        <f>H24+H25</f>
        <v>838703.96000000008</v>
      </c>
    </row>
    <row r="26" spans="1:10" ht="15.75" customHeight="1" x14ac:dyDescent="0.25">
      <c r="A26" s="1">
        <v>7201</v>
      </c>
      <c r="B26" s="29" t="s">
        <v>41</v>
      </c>
      <c r="C26" s="30" t="s">
        <v>42</v>
      </c>
      <c r="D26" s="31">
        <v>124597161</v>
      </c>
      <c r="E26" s="32">
        <f t="shared" si="0"/>
        <v>62298580.5</v>
      </c>
      <c r="F26" s="33">
        <f t="shared" si="3"/>
        <v>62298581</v>
      </c>
      <c r="G26" s="34">
        <f t="shared" si="1"/>
        <v>62298581</v>
      </c>
      <c r="H26" s="34">
        <f t="shared" si="2"/>
        <v>62298.580999999998</v>
      </c>
      <c r="I26" s="35" t="s">
        <v>43</v>
      </c>
      <c r="J26" s="36">
        <f t="shared" ref="J26:J31" si="4">H26</f>
        <v>62298.580999999998</v>
      </c>
    </row>
    <row r="27" spans="1:10" ht="15.75" customHeight="1" x14ac:dyDescent="0.25">
      <c r="A27" s="1">
        <v>8401</v>
      </c>
      <c r="B27" s="29" t="s">
        <v>44</v>
      </c>
      <c r="C27" s="30" t="s">
        <v>45</v>
      </c>
      <c r="D27" s="31">
        <v>61586588</v>
      </c>
      <c r="E27" s="32">
        <f t="shared" si="0"/>
        <v>30793294</v>
      </c>
      <c r="F27" s="33">
        <f t="shared" si="3"/>
        <v>30793294</v>
      </c>
      <c r="G27" s="34">
        <f t="shared" si="1"/>
        <v>30793294</v>
      </c>
      <c r="H27" s="34">
        <f t="shared" si="2"/>
        <v>30793.294000000002</v>
      </c>
      <c r="I27" s="35" t="s">
        <v>46</v>
      </c>
      <c r="J27" s="36"/>
    </row>
    <row r="28" spans="1:10" ht="15.75" customHeight="1" x14ac:dyDescent="0.25">
      <c r="A28" s="1">
        <v>8206</v>
      </c>
      <c r="B28" s="29" t="s">
        <v>47</v>
      </c>
      <c r="C28" s="30" t="s">
        <v>48</v>
      </c>
      <c r="D28" s="31">
        <v>630676493</v>
      </c>
      <c r="E28" s="32">
        <f t="shared" si="0"/>
        <v>315338246.5</v>
      </c>
      <c r="F28" s="33">
        <f t="shared" si="3"/>
        <v>315338247</v>
      </c>
      <c r="G28" s="34">
        <f t="shared" si="1"/>
        <v>315338247</v>
      </c>
      <c r="H28" s="34">
        <f t="shared" si="2"/>
        <v>315338.24699999997</v>
      </c>
      <c r="I28" s="35" t="s">
        <v>46</v>
      </c>
      <c r="J28" s="36">
        <f>H27+H28</f>
        <v>346131.54099999997</v>
      </c>
    </row>
    <row r="29" spans="1:10" ht="15.75" customHeight="1" x14ac:dyDescent="0.25">
      <c r="A29" s="1">
        <v>8101</v>
      </c>
      <c r="B29" s="29" t="s">
        <v>49</v>
      </c>
      <c r="C29" s="30" t="s">
        <v>50</v>
      </c>
      <c r="D29" s="31">
        <v>103045573</v>
      </c>
      <c r="E29" s="32">
        <f t="shared" si="0"/>
        <v>51522786.5</v>
      </c>
      <c r="F29" s="33">
        <f t="shared" si="3"/>
        <v>51522787</v>
      </c>
      <c r="G29" s="34">
        <f t="shared" si="1"/>
        <v>51522787</v>
      </c>
      <c r="H29" s="34">
        <f t="shared" si="2"/>
        <v>51522.786999999997</v>
      </c>
      <c r="I29" s="35" t="s">
        <v>51</v>
      </c>
      <c r="J29" s="36">
        <f t="shared" si="4"/>
        <v>51522.786999999997</v>
      </c>
    </row>
    <row r="30" spans="1:10" ht="15.75" customHeight="1" x14ac:dyDescent="0.25">
      <c r="A30" s="1">
        <v>9201</v>
      </c>
      <c r="B30" s="29" t="s">
        <v>52</v>
      </c>
      <c r="C30" s="30" t="s">
        <v>53</v>
      </c>
      <c r="D30" s="31">
        <v>350477797</v>
      </c>
      <c r="E30" s="32">
        <f t="shared" si="0"/>
        <v>175238898.5</v>
      </c>
      <c r="F30" s="33">
        <f t="shared" si="3"/>
        <v>175238899</v>
      </c>
      <c r="G30" s="34">
        <f t="shared" si="1"/>
        <v>175238899</v>
      </c>
      <c r="H30" s="34">
        <f t="shared" si="2"/>
        <v>175238.899</v>
      </c>
      <c r="I30" s="35" t="s">
        <v>54</v>
      </c>
      <c r="J30" s="36">
        <f t="shared" si="4"/>
        <v>175238.899</v>
      </c>
    </row>
    <row r="31" spans="1:10" ht="15.75" customHeight="1" x14ac:dyDescent="0.25">
      <c r="A31" s="1">
        <v>10101</v>
      </c>
      <c r="B31" s="29" t="s">
        <v>55</v>
      </c>
      <c r="C31" s="30" t="s">
        <v>56</v>
      </c>
      <c r="D31" s="31">
        <v>226026736</v>
      </c>
      <c r="E31" s="32">
        <f t="shared" si="0"/>
        <v>113013368</v>
      </c>
      <c r="F31" s="33">
        <f t="shared" si="3"/>
        <v>113013368</v>
      </c>
      <c r="G31" s="34">
        <f t="shared" si="1"/>
        <v>113013368</v>
      </c>
      <c r="H31" s="34">
        <f t="shared" si="2"/>
        <v>113013.368</v>
      </c>
      <c r="I31" s="35" t="s">
        <v>57</v>
      </c>
      <c r="J31" s="36">
        <f t="shared" si="4"/>
        <v>113013.368</v>
      </c>
    </row>
    <row r="32" spans="1:10" ht="15.75" customHeight="1" x14ac:dyDescent="0.25">
      <c r="A32" s="1">
        <v>10201</v>
      </c>
      <c r="B32" s="29" t="s">
        <v>58</v>
      </c>
      <c r="C32" s="30" t="s">
        <v>59</v>
      </c>
      <c r="D32" s="31">
        <v>156934703</v>
      </c>
      <c r="E32" s="32">
        <f t="shared" si="0"/>
        <v>78467351.5</v>
      </c>
      <c r="F32" s="33">
        <f t="shared" si="3"/>
        <v>78467352</v>
      </c>
      <c r="G32" s="34">
        <f t="shared" si="1"/>
        <v>78467352</v>
      </c>
      <c r="H32" s="34">
        <f t="shared" si="2"/>
        <v>78467.351999999999</v>
      </c>
      <c r="I32" s="35" t="s">
        <v>60</v>
      </c>
      <c r="J32" s="36"/>
    </row>
    <row r="33" spans="1:10" ht="15.75" customHeight="1" x14ac:dyDescent="0.25">
      <c r="A33" s="1">
        <v>10401</v>
      </c>
      <c r="B33" s="29" t="s">
        <v>61</v>
      </c>
      <c r="C33" s="30" t="s">
        <v>62</v>
      </c>
      <c r="D33" s="31">
        <v>50208100</v>
      </c>
      <c r="E33" s="32">
        <f t="shared" si="0"/>
        <v>25104050</v>
      </c>
      <c r="F33" s="33">
        <f t="shared" si="3"/>
        <v>25104050</v>
      </c>
      <c r="G33" s="34">
        <f t="shared" si="1"/>
        <v>25104050</v>
      </c>
      <c r="H33" s="34">
        <f t="shared" si="2"/>
        <v>25104.05</v>
      </c>
      <c r="I33" s="35" t="s">
        <v>60</v>
      </c>
      <c r="J33" s="36">
        <f>H33+H32</f>
        <v>103571.402</v>
      </c>
    </row>
    <row r="34" spans="1:10" ht="15.75" customHeight="1" x14ac:dyDescent="0.25">
      <c r="A34" s="1">
        <v>11401</v>
      </c>
      <c r="B34" s="29" t="s">
        <v>63</v>
      </c>
      <c r="C34" s="30" t="s">
        <v>64</v>
      </c>
      <c r="D34" s="31">
        <v>77721761</v>
      </c>
      <c r="E34" s="32">
        <f t="shared" si="0"/>
        <v>38860880.5</v>
      </c>
      <c r="F34" s="33">
        <f t="shared" si="3"/>
        <v>38860881</v>
      </c>
      <c r="G34" s="34">
        <f t="shared" si="1"/>
        <v>38860881</v>
      </c>
      <c r="H34" s="34">
        <f t="shared" si="2"/>
        <v>38860.881000000001</v>
      </c>
      <c r="I34" s="35" t="s">
        <v>65</v>
      </c>
      <c r="J34" s="36">
        <f>H34</f>
        <v>38860.881000000001</v>
      </c>
    </row>
    <row r="35" spans="1:10" ht="14.25" thickBot="1" x14ac:dyDescent="0.3">
      <c r="A35" s="1">
        <v>12205</v>
      </c>
      <c r="B35" s="29" t="s">
        <v>66</v>
      </c>
      <c r="C35" s="37" t="s">
        <v>67</v>
      </c>
      <c r="D35" s="31">
        <v>320401458</v>
      </c>
      <c r="E35" s="32">
        <f t="shared" si="0"/>
        <v>160200729</v>
      </c>
      <c r="F35" s="33">
        <f t="shared" si="3"/>
        <v>160200729</v>
      </c>
      <c r="G35" s="34">
        <f t="shared" si="1"/>
        <v>160200729</v>
      </c>
      <c r="H35" s="34">
        <f t="shared" si="2"/>
        <v>160200.72899999999</v>
      </c>
      <c r="I35" s="35" t="s">
        <v>68</v>
      </c>
      <c r="J35" s="36">
        <f>H35</f>
        <v>160200.72899999999</v>
      </c>
    </row>
    <row r="36" spans="1:10" ht="16.5" thickBot="1" x14ac:dyDescent="0.25">
      <c r="B36" s="18" t="s">
        <v>69</v>
      </c>
      <c r="C36" s="20"/>
      <c r="D36" s="21">
        <f>SUM(D16:D35)</f>
        <v>6059162163</v>
      </c>
      <c r="E36" s="21">
        <f>SUM(E16:E35)</f>
        <v>3029581081.5</v>
      </c>
      <c r="F36" s="38">
        <f>SUM(F16:F35)</f>
        <v>3029581082</v>
      </c>
      <c r="G36" s="38">
        <f t="shared" si="1"/>
        <v>3029581082</v>
      </c>
      <c r="H36" s="38">
        <f>SUM(H16:H35)</f>
        <v>3029581.0819999995</v>
      </c>
      <c r="I36" s="38">
        <f>SUM(I16:I35)</f>
        <v>0</v>
      </c>
      <c r="J36" s="38">
        <f>SUM(J16:J35)</f>
        <v>3029581.0819999999</v>
      </c>
    </row>
    <row r="37" spans="1:10" ht="15.75" thickBot="1" x14ac:dyDescent="0.25">
      <c r="B37" s="39" t="s">
        <v>70</v>
      </c>
      <c r="C37" s="40"/>
      <c r="D37" s="41">
        <v>0</v>
      </c>
      <c r="E37" s="42"/>
      <c r="F37" s="43"/>
      <c r="G37" s="42"/>
      <c r="H37" s="42"/>
      <c r="I37" s="44"/>
      <c r="J37" s="42"/>
    </row>
    <row r="38" spans="1:10" ht="16.5" thickBot="1" x14ac:dyDescent="0.25">
      <c r="B38" s="18" t="s">
        <v>71</v>
      </c>
      <c r="C38" s="19"/>
      <c r="D38" s="20"/>
      <c r="H38" s="3"/>
      <c r="I38" s="45"/>
      <c r="J38" s="3"/>
    </row>
    <row r="39" spans="1:10" x14ac:dyDescent="0.2">
      <c r="D39" s="46"/>
      <c r="H39" s="3"/>
      <c r="I39" s="45"/>
      <c r="J39" s="3"/>
    </row>
    <row r="40" spans="1:10" x14ac:dyDescent="0.2">
      <c r="D40" s="46"/>
      <c r="H40" s="3"/>
      <c r="I40" s="45"/>
      <c r="J40" s="3"/>
    </row>
    <row r="41" spans="1:10" x14ac:dyDescent="0.2">
      <c r="H41" s="3"/>
      <c r="I41" s="3"/>
      <c r="J41" s="3"/>
    </row>
    <row r="42" spans="1:10" x14ac:dyDescent="0.2">
      <c r="H42" s="3"/>
      <c r="I42" s="45"/>
      <c r="J42" s="3"/>
    </row>
    <row r="43" spans="1:10" x14ac:dyDescent="0.2">
      <c r="H43" s="3"/>
      <c r="I43" s="45"/>
      <c r="J43" s="3"/>
    </row>
    <row r="44" spans="1:10" ht="15.75" x14ac:dyDescent="0.25">
      <c r="C44" s="47"/>
      <c r="D44" s="47"/>
      <c r="H44" s="3"/>
      <c r="I44" s="45"/>
      <c r="J44" s="3"/>
    </row>
    <row r="45" spans="1:10" ht="15.75" x14ac:dyDescent="0.25">
      <c r="C45" s="47"/>
      <c r="D45" s="47"/>
      <c r="H45" s="3"/>
      <c r="I45" s="45"/>
      <c r="J45" s="3"/>
    </row>
    <row r="46" spans="1:10" x14ac:dyDescent="0.2">
      <c r="H46" s="3"/>
      <c r="I46" s="45"/>
      <c r="J46" s="3"/>
    </row>
    <row r="47" spans="1:10" x14ac:dyDescent="0.2">
      <c r="H47" s="3"/>
      <c r="I47" s="45"/>
      <c r="J47" s="3"/>
    </row>
    <row r="48" spans="1:10" x14ac:dyDescent="0.2">
      <c r="H48" s="3"/>
      <c r="I48" s="45"/>
      <c r="J48" s="3"/>
    </row>
    <row r="49" spans="8:10" x14ac:dyDescent="0.2">
      <c r="H49" s="3"/>
      <c r="I49" s="3"/>
      <c r="J49" s="3"/>
    </row>
    <row r="50" spans="8:10" x14ac:dyDescent="0.2">
      <c r="H50" s="3"/>
      <c r="I50" s="3"/>
      <c r="J50" s="3"/>
    </row>
    <row r="51" spans="8:10" x14ac:dyDescent="0.2">
      <c r="H51" s="3"/>
      <c r="I51" s="3"/>
      <c r="J51" s="3"/>
    </row>
    <row r="52" spans="8:10" x14ac:dyDescent="0.2">
      <c r="H52" s="3"/>
      <c r="I52" s="3"/>
      <c r="J52" s="3"/>
    </row>
    <row r="53" spans="8:10" x14ac:dyDescent="0.2">
      <c r="H53" s="3"/>
      <c r="I53" s="3"/>
      <c r="J53" s="3"/>
    </row>
    <row r="54" spans="8:10" x14ac:dyDescent="0.2">
      <c r="H54" s="3"/>
      <c r="I54" s="3"/>
      <c r="J54" s="3"/>
    </row>
  </sheetData>
  <mergeCells count="10">
    <mergeCell ref="B14:D14"/>
    <mergeCell ref="B36:C36"/>
    <mergeCell ref="B37:C37"/>
    <mergeCell ref="B38:D38"/>
    <mergeCell ref="B6:D6"/>
    <mergeCell ref="B8:D8"/>
    <mergeCell ref="B10:C10"/>
    <mergeCell ref="B11:C11"/>
    <mergeCell ref="B12:C12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25-12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2021-12-03T20:15:27Z</dcterms:created>
  <dcterms:modified xsi:type="dcterms:W3CDTF">2021-12-03T20:15:55Z</dcterms:modified>
</cp:coreProperties>
</file>